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512" yWindow="12" windowWidth="11976" windowHeight="11640" tabRatio="862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титульный" sheetId="15" r:id="rId4"/>
    <sheet name="Финансирование таб.3" sheetId="13" r:id="rId5"/>
    <sheet name="Показатели таб.4" sheetId="5" r:id="rId6"/>
    <sheet name="пояснения таб. 5" sheetId="11" r:id="rId7"/>
  </sheets>
  <definedNames>
    <definedName name="_xlnm._FilterDatabase" localSheetId="2" hidden="1">'Выполнение работ'!$A$3:$O$70</definedName>
    <definedName name="_xlnm._FilterDatabase" localSheetId="4" hidden="1">'Финансирование таб.3'!$A$7:$AR$146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5">'Показатели таб.4'!$4:$6</definedName>
    <definedName name="_xlnm.Print_Titles" localSheetId="4">'Финансирование таб.3'!$5:$8</definedName>
    <definedName name="_xlnm.Print_Area" localSheetId="2">'Выполнение работ'!$A$1:$Q$81</definedName>
    <definedName name="_xlnm.Print_Area" localSheetId="5">'Показатели таб.4'!$A$1:$AQ$28</definedName>
    <definedName name="_xlnm.Print_Area" localSheetId="6">'пояснения таб. 5'!$A$1:$C$26</definedName>
    <definedName name="_xlnm.Print_Area" localSheetId="4">'Финансирование таб.3'!$A$1:$AR$154</definedName>
  </definedNames>
  <calcPr calcId="124519"/>
</workbook>
</file>

<file path=xl/calcChain.xml><?xml version="1.0" encoding="utf-8"?>
<calcChain xmlns="http://schemas.openxmlformats.org/spreadsheetml/2006/main">
  <c r="G110" i="13"/>
  <c r="N141"/>
  <c r="N142"/>
  <c r="H128"/>
  <c r="Q106" l="1"/>
  <c r="Q102"/>
  <c r="N98"/>
  <c r="E30"/>
  <c r="H107"/>
  <c r="H115" s="1"/>
  <c r="H119" s="1"/>
  <c r="I107"/>
  <c r="K107"/>
  <c r="L107"/>
  <c r="M107"/>
  <c r="N107"/>
  <c r="O107"/>
  <c r="Q107"/>
  <c r="R107"/>
  <c r="S107"/>
  <c r="T107"/>
  <c r="U107"/>
  <c r="V107"/>
  <c r="W107"/>
  <c r="X107"/>
  <c r="Y107"/>
  <c r="Z107"/>
  <c r="AA107"/>
  <c r="AB107"/>
  <c r="AC107"/>
  <c r="AD107"/>
  <c r="AE107"/>
  <c r="AF107"/>
  <c r="AG107"/>
  <c r="AH107"/>
  <c r="AI107"/>
  <c r="AJ107"/>
  <c r="AK107"/>
  <c r="AL107"/>
  <c r="AM107"/>
  <c r="AN107"/>
  <c r="AO107"/>
  <c r="AP107"/>
  <c r="AQ107"/>
  <c r="E140"/>
  <c r="E142"/>
  <c r="E144"/>
  <c r="E146"/>
  <c r="F124"/>
  <c r="E102"/>
  <c r="AQ111"/>
  <c r="AN111"/>
  <c r="AK111"/>
  <c r="AH111"/>
  <c r="AE111"/>
  <c r="AB111"/>
  <c r="Y111"/>
  <c r="V111"/>
  <c r="S111"/>
  <c r="P111"/>
  <c r="M111"/>
  <c r="J111"/>
  <c r="F111"/>
  <c r="E111"/>
  <c r="AQ110"/>
  <c r="AN110"/>
  <c r="AK110"/>
  <c r="AE110"/>
  <c r="AB110"/>
  <c r="Y110"/>
  <c r="V110"/>
  <c r="S110"/>
  <c r="P110"/>
  <c r="M110"/>
  <c r="J110"/>
  <c r="F110"/>
  <c r="E110"/>
  <c r="E108" s="1"/>
  <c r="F109"/>
  <c r="E109"/>
  <c r="AP108"/>
  <c r="AO108"/>
  <c r="AK108"/>
  <c r="AH108"/>
  <c r="AA108"/>
  <c r="AB108" s="1"/>
  <c r="Z108"/>
  <c r="V108"/>
  <c r="P108"/>
  <c r="J108"/>
  <c r="F108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AC80"/>
  <c r="AD80"/>
  <c r="AE80"/>
  <c r="AF80"/>
  <c r="AG80"/>
  <c r="AH80"/>
  <c r="AI80"/>
  <c r="AJ80"/>
  <c r="AK80"/>
  <c r="AL80"/>
  <c r="AM80"/>
  <c r="AN80"/>
  <c r="AO80"/>
  <c r="AP80"/>
  <c r="AQ80"/>
  <c r="J68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AH76"/>
  <c r="AI76"/>
  <c r="AJ76"/>
  <c r="AK76"/>
  <c r="AL76"/>
  <c r="AM76"/>
  <c r="AN76"/>
  <c r="AO76"/>
  <c r="AP76"/>
  <c r="AQ76"/>
  <c r="E77"/>
  <c r="E86"/>
  <c r="E82"/>
  <c r="E78"/>
  <c r="E85"/>
  <c r="E81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AC91"/>
  <c r="AD91"/>
  <c r="AE91"/>
  <c r="AF91"/>
  <c r="AG91"/>
  <c r="AH91"/>
  <c r="AI91"/>
  <c r="AJ91"/>
  <c r="AK91"/>
  <c r="AL91"/>
  <c r="AM91"/>
  <c r="AN91"/>
  <c r="AO91"/>
  <c r="AP91"/>
  <c r="AQ91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AC90"/>
  <c r="AD90"/>
  <c r="AE90"/>
  <c r="AF90"/>
  <c r="AG90"/>
  <c r="AH90"/>
  <c r="AI90"/>
  <c r="AJ90"/>
  <c r="AK90"/>
  <c r="AL90"/>
  <c r="AM90"/>
  <c r="AN90"/>
  <c r="AO90"/>
  <c r="AP90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AC89"/>
  <c r="AD89"/>
  <c r="AE89"/>
  <c r="AF89"/>
  <c r="AG89"/>
  <c r="AH89"/>
  <c r="AI89"/>
  <c r="AJ89"/>
  <c r="AK89"/>
  <c r="AL89"/>
  <c r="AM89"/>
  <c r="AN89"/>
  <c r="AO89"/>
  <c r="AP89"/>
  <c r="AQ89"/>
  <c r="E91"/>
  <c r="E71" s="1"/>
  <c r="E89"/>
  <c r="E69" s="1"/>
  <c r="E76" l="1"/>
  <c r="E117"/>
  <c r="H88"/>
  <c r="G78"/>
  <c r="G76" s="1"/>
  <c r="AQ108"/>
  <c r="AN108"/>
  <c r="AE108"/>
  <c r="Y108"/>
  <c r="S108"/>
  <c r="G108"/>
  <c r="M108"/>
  <c r="G111"/>
  <c r="E90"/>
  <c r="E70" s="1"/>
  <c r="F35" l="1"/>
  <c r="E35"/>
  <c r="AQ34"/>
  <c r="AN34"/>
  <c r="AK34"/>
  <c r="Y34"/>
  <c r="V34"/>
  <c r="S34"/>
  <c r="P34"/>
  <c r="M34"/>
  <c r="J34"/>
  <c r="F34"/>
  <c r="E34"/>
  <c r="G34" s="1"/>
  <c r="F33"/>
  <c r="E33"/>
  <c r="AP32"/>
  <c r="AQ32" s="1"/>
  <c r="AO32"/>
  <c r="AM32"/>
  <c r="AL32"/>
  <c r="AJ32"/>
  <c r="AK32" s="1"/>
  <c r="AI32"/>
  <c r="AH32"/>
  <c r="AG32"/>
  <c r="AF32"/>
  <c r="AD32"/>
  <c r="AC32"/>
  <c r="AB32"/>
  <c r="AA32"/>
  <c r="Z32"/>
  <c r="Y32"/>
  <c r="X32"/>
  <c r="W32"/>
  <c r="V32"/>
  <c r="U32"/>
  <c r="T32"/>
  <c r="S32"/>
  <c r="R32"/>
  <c r="Q32"/>
  <c r="P32"/>
  <c r="O32"/>
  <c r="N32"/>
  <c r="L32"/>
  <c r="K32"/>
  <c r="I32"/>
  <c r="H32"/>
  <c r="F32"/>
  <c r="E32"/>
  <c r="J30"/>
  <c r="F30"/>
  <c r="F66" s="1"/>
  <c r="F26" l="1"/>
  <c r="F133"/>
  <c r="AN32"/>
  <c r="M32"/>
  <c r="G32"/>
  <c r="J32"/>
  <c r="E98"/>
  <c r="AQ140"/>
  <c r="F107"/>
  <c r="E45"/>
  <c r="F102" l="1"/>
  <c r="F84"/>
  <c r="F85"/>
  <c r="F86"/>
  <c r="G86" s="1"/>
  <c r="F87"/>
  <c r="E84"/>
  <c r="G84" l="1"/>
  <c r="AN88"/>
  <c r="AN68" s="1"/>
  <c r="AL88"/>
  <c r="AL68" s="1"/>
  <c r="AJ88"/>
  <c r="AJ68" s="1"/>
  <c r="AH88"/>
  <c r="AH68" s="1"/>
  <c r="AF88"/>
  <c r="AF68" s="1"/>
  <c r="AA88"/>
  <c r="AA68" s="1"/>
  <c r="W88"/>
  <c r="W68" s="1"/>
  <c r="U88"/>
  <c r="U68" s="1"/>
  <c r="Q88"/>
  <c r="Q68" s="1"/>
  <c r="O88"/>
  <c r="O68" s="1"/>
  <c r="L88"/>
  <c r="L68" s="1"/>
  <c r="H68"/>
  <c r="Y88"/>
  <c r="Y68" s="1"/>
  <c r="AO88"/>
  <c r="AO68" s="1"/>
  <c r="AM88"/>
  <c r="AM68" s="1"/>
  <c r="AI88"/>
  <c r="AI68" s="1"/>
  <c r="AG88"/>
  <c r="AG68" s="1"/>
  <c r="AD88"/>
  <c r="AD68" s="1"/>
  <c r="AB88"/>
  <c r="AB68" s="1"/>
  <c r="Z88"/>
  <c r="Z68" s="1"/>
  <c r="X88"/>
  <c r="X68" s="1"/>
  <c r="T88"/>
  <c r="T68" s="1"/>
  <c r="R88"/>
  <c r="P88"/>
  <c r="P68" s="1"/>
  <c r="N88"/>
  <c r="N68" s="1"/>
  <c r="K88"/>
  <c r="K68" s="1"/>
  <c r="I88"/>
  <c r="I68" s="1"/>
  <c r="AP88"/>
  <c r="AP68" s="1"/>
  <c r="AI114"/>
  <c r="AI94" s="1"/>
  <c r="F97"/>
  <c r="S88" l="1"/>
  <c r="S68" s="1"/>
  <c r="R68"/>
  <c r="AQ88"/>
  <c r="AQ68" s="1"/>
  <c r="V88"/>
  <c r="V68" s="1"/>
  <c r="M88"/>
  <c r="M68" s="1"/>
  <c r="AK88"/>
  <c r="AK68" s="1"/>
  <c r="AB144"/>
  <c r="Y146"/>
  <c r="F98"/>
  <c r="X40"/>
  <c r="Y45"/>
  <c r="F141"/>
  <c r="F145"/>
  <c r="F146"/>
  <c r="F144"/>
  <c r="F128" l="1"/>
  <c r="F20" s="1"/>
  <c r="Q115"/>
  <c r="E46"/>
  <c r="F38"/>
  <c r="E106" l="1"/>
  <c r="AQ141"/>
  <c r="AQ142"/>
  <c r="AQ146"/>
  <c r="AQ106"/>
  <c r="AQ98"/>
  <c r="AQ102"/>
  <c r="AQ46"/>
  <c r="AQ30"/>
  <c r="AQ38"/>
  <c r="AO114"/>
  <c r="F46"/>
  <c r="F78"/>
  <c r="AQ78"/>
  <c r="AQ90" s="1"/>
  <c r="AN141"/>
  <c r="AN142"/>
  <c r="AN145"/>
  <c r="AN146"/>
  <c r="AN106"/>
  <c r="AN102"/>
  <c r="AN98"/>
  <c r="AN38"/>
  <c r="AN30"/>
  <c r="E38"/>
  <c r="AK146"/>
  <c r="AK145"/>
  <c r="AK142"/>
  <c r="AK141"/>
  <c r="AK106"/>
  <c r="AK102"/>
  <c r="AK38"/>
  <c r="AK30"/>
  <c r="AK98"/>
  <c r="AE140"/>
  <c r="AE144"/>
  <c r="AE38"/>
  <c r="AE146"/>
  <c r="AE142"/>
  <c r="AE106"/>
  <c r="AE102"/>
  <c r="AE98"/>
  <c r="AE42"/>
  <c r="F90" l="1"/>
  <c r="AC88"/>
  <c r="AE141"/>
  <c r="AE145"/>
  <c r="AB106"/>
  <c r="AB98"/>
  <c r="AB102"/>
  <c r="AB141"/>
  <c r="AB142"/>
  <c r="AB145"/>
  <c r="AB146"/>
  <c r="AB42"/>
  <c r="AB40" s="1"/>
  <c r="AB61"/>
  <c r="AB38"/>
  <c r="Y106"/>
  <c r="Y98"/>
  <c r="Y96" s="1"/>
  <c r="Y102"/>
  <c r="Y145"/>
  <c r="Y141"/>
  <c r="Y142"/>
  <c r="Y30"/>
  <c r="Y38"/>
  <c r="Y42"/>
  <c r="Y61"/>
  <c r="V97"/>
  <c r="V106"/>
  <c r="V102"/>
  <c r="V98"/>
  <c r="V145"/>
  <c r="V141"/>
  <c r="V142"/>
  <c r="V30"/>
  <c r="V28" s="1"/>
  <c r="V38"/>
  <c r="F61"/>
  <c r="S106"/>
  <c r="S98"/>
  <c r="F106"/>
  <c r="S102"/>
  <c r="S146"/>
  <c r="S141"/>
  <c r="S145"/>
  <c r="S142"/>
  <c r="S30"/>
  <c r="S28" s="1"/>
  <c r="P106"/>
  <c r="P98"/>
  <c r="P102"/>
  <c r="P145"/>
  <c r="P146"/>
  <c r="P142"/>
  <c r="P141"/>
  <c r="P30"/>
  <c r="P46"/>
  <c r="N115"/>
  <c r="O115"/>
  <c r="R115"/>
  <c r="T115"/>
  <c r="W115"/>
  <c r="X115"/>
  <c r="Z115"/>
  <c r="AA115"/>
  <c r="AF115"/>
  <c r="AH115"/>
  <c r="AJ115"/>
  <c r="AL115"/>
  <c r="AN115"/>
  <c r="AP115"/>
  <c r="I104"/>
  <c r="M61"/>
  <c r="M141"/>
  <c r="M145"/>
  <c r="M106"/>
  <c r="E114"/>
  <c r="E94" s="1"/>
  <c r="M98"/>
  <c r="J146"/>
  <c r="E141"/>
  <c r="E145"/>
  <c r="J98"/>
  <c r="H65"/>
  <c r="I65"/>
  <c r="K65"/>
  <c r="L65"/>
  <c r="N65"/>
  <c r="O65"/>
  <c r="P65"/>
  <c r="Q65"/>
  <c r="R65"/>
  <c r="S65"/>
  <c r="T65"/>
  <c r="U65"/>
  <c r="V65"/>
  <c r="W65"/>
  <c r="X65"/>
  <c r="Y65"/>
  <c r="Z65"/>
  <c r="AA65"/>
  <c r="AC65"/>
  <c r="AD65"/>
  <c r="AF65"/>
  <c r="AG65"/>
  <c r="AH65"/>
  <c r="AI65"/>
  <c r="AJ65"/>
  <c r="AK65"/>
  <c r="AL65"/>
  <c r="AM65"/>
  <c r="AN65"/>
  <c r="AO65"/>
  <c r="AP65"/>
  <c r="H66"/>
  <c r="H26" s="1"/>
  <c r="I66"/>
  <c r="L66"/>
  <c r="N66"/>
  <c r="O66"/>
  <c r="Q66"/>
  <c r="R66"/>
  <c r="T66"/>
  <c r="U66"/>
  <c r="W66"/>
  <c r="W26" s="1"/>
  <c r="X66"/>
  <c r="Z66"/>
  <c r="AA66"/>
  <c r="AA26" s="1"/>
  <c r="AC66"/>
  <c r="AD66"/>
  <c r="AF66"/>
  <c r="AG66"/>
  <c r="AH66"/>
  <c r="AI66"/>
  <c r="AI26" s="1"/>
  <c r="AJ66"/>
  <c r="AL66"/>
  <c r="AL26" s="1"/>
  <c r="AM66"/>
  <c r="AO66"/>
  <c r="AO26" s="1"/>
  <c r="AP66"/>
  <c r="G67"/>
  <c r="H67"/>
  <c r="I67"/>
  <c r="J67"/>
  <c r="K67"/>
  <c r="L67"/>
  <c r="N67"/>
  <c r="N27" s="1"/>
  <c r="O67"/>
  <c r="P67"/>
  <c r="Q67"/>
  <c r="R67"/>
  <c r="R27" s="1"/>
  <c r="S67"/>
  <c r="T67"/>
  <c r="U67"/>
  <c r="V67"/>
  <c r="V27" s="1"/>
  <c r="W67"/>
  <c r="X67"/>
  <c r="Y67"/>
  <c r="Z67"/>
  <c r="Z27" s="1"/>
  <c r="AA67"/>
  <c r="AB67"/>
  <c r="AC67"/>
  <c r="AD67"/>
  <c r="AF67"/>
  <c r="AG67"/>
  <c r="AH67"/>
  <c r="AH27" s="1"/>
  <c r="AI67"/>
  <c r="AJ67"/>
  <c r="AK67"/>
  <c r="AL67"/>
  <c r="AL27" s="1"/>
  <c r="AM67"/>
  <c r="AN67"/>
  <c r="AO67"/>
  <c r="AP67"/>
  <c r="AP27" s="1"/>
  <c r="AQ67"/>
  <c r="F63"/>
  <c r="E63"/>
  <c r="F62"/>
  <c r="E62"/>
  <c r="E61"/>
  <c r="AQ60"/>
  <c r="AP60"/>
  <c r="AO60"/>
  <c r="AN60"/>
  <c r="AM60"/>
  <c r="AL60"/>
  <c r="AK60"/>
  <c r="AJ60"/>
  <c r="AI60"/>
  <c r="AH60"/>
  <c r="AG60"/>
  <c r="AF60"/>
  <c r="AD60"/>
  <c r="AC60"/>
  <c r="AB60"/>
  <c r="AA60"/>
  <c r="Z60"/>
  <c r="Y60"/>
  <c r="X60"/>
  <c r="W60"/>
  <c r="V60"/>
  <c r="U60"/>
  <c r="T60"/>
  <c r="S60"/>
  <c r="R60"/>
  <c r="Q60"/>
  <c r="P60"/>
  <c r="O60"/>
  <c r="N60"/>
  <c r="L60"/>
  <c r="K60"/>
  <c r="J60"/>
  <c r="I60"/>
  <c r="H60"/>
  <c r="H28"/>
  <c r="H143"/>
  <c r="H139"/>
  <c r="I143"/>
  <c r="J143" s="1"/>
  <c r="K143"/>
  <c r="L143"/>
  <c r="N143"/>
  <c r="O143"/>
  <c r="P143"/>
  <c r="Q143"/>
  <c r="R143"/>
  <c r="T143"/>
  <c r="U143"/>
  <c r="W143"/>
  <c r="X143"/>
  <c r="Z143"/>
  <c r="AA143"/>
  <c r="AB143"/>
  <c r="AC143"/>
  <c r="AD143"/>
  <c r="AF143"/>
  <c r="AG143"/>
  <c r="AH143"/>
  <c r="AI143"/>
  <c r="AJ143"/>
  <c r="AL143"/>
  <c r="AM143"/>
  <c r="AO143"/>
  <c r="AP143"/>
  <c r="I139"/>
  <c r="L139"/>
  <c r="N139"/>
  <c r="O139"/>
  <c r="Q139"/>
  <c r="R139"/>
  <c r="T139"/>
  <c r="U139"/>
  <c r="W139"/>
  <c r="X139"/>
  <c r="Z139"/>
  <c r="AA139"/>
  <c r="AC139"/>
  <c r="AD139"/>
  <c r="AF139"/>
  <c r="AG139"/>
  <c r="AH139"/>
  <c r="AI139"/>
  <c r="AJ139"/>
  <c r="AL139"/>
  <c r="AM139"/>
  <c r="AO139"/>
  <c r="AP139"/>
  <c r="F142"/>
  <c r="F140"/>
  <c r="I28"/>
  <c r="J28" s="1"/>
  <c r="K28"/>
  <c r="L28"/>
  <c r="N28"/>
  <c r="O28"/>
  <c r="P28"/>
  <c r="Q28"/>
  <c r="R28"/>
  <c r="T28"/>
  <c r="U28"/>
  <c r="W28"/>
  <c r="X28"/>
  <c r="Y28"/>
  <c r="Z28"/>
  <c r="AA28"/>
  <c r="AB28"/>
  <c r="AC28"/>
  <c r="AD28"/>
  <c r="AF28"/>
  <c r="AG28"/>
  <c r="AH28"/>
  <c r="AI28"/>
  <c r="AJ28"/>
  <c r="AL28"/>
  <c r="AM28"/>
  <c r="AO28"/>
  <c r="AP28"/>
  <c r="E31"/>
  <c r="F31"/>
  <c r="H113"/>
  <c r="H93" s="1"/>
  <c r="I113"/>
  <c r="I93" s="1"/>
  <c r="K113"/>
  <c r="K93" s="1"/>
  <c r="L113"/>
  <c r="L93" s="1"/>
  <c r="N113"/>
  <c r="N93" s="1"/>
  <c r="O113"/>
  <c r="O93" s="1"/>
  <c r="P113"/>
  <c r="P93" s="1"/>
  <c r="Q113"/>
  <c r="Q93" s="1"/>
  <c r="R113"/>
  <c r="R93" s="1"/>
  <c r="S113"/>
  <c r="S93" s="1"/>
  <c r="T113"/>
  <c r="T93" s="1"/>
  <c r="U113"/>
  <c r="U93" s="1"/>
  <c r="V113"/>
  <c r="V93" s="1"/>
  <c r="W113"/>
  <c r="W93" s="1"/>
  <c r="X113"/>
  <c r="X93" s="1"/>
  <c r="Y113"/>
  <c r="Y93" s="1"/>
  <c r="Z113"/>
  <c r="Z93" s="1"/>
  <c r="AA113"/>
  <c r="AA93" s="1"/>
  <c r="AB113"/>
  <c r="AF113"/>
  <c r="AF93" s="1"/>
  <c r="AG113"/>
  <c r="AG93" s="1"/>
  <c r="AH113"/>
  <c r="AH93" s="1"/>
  <c r="AI113"/>
  <c r="AI93" s="1"/>
  <c r="AJ113"/>
  <c r="AJ93" s="1"/>
  <c r="AK113"/>
  <c r="AK93" s="1"/>
  <c r="AL113"/>
  <c r="AL93" s="1"/>
  <c r="AM113"/>
  <c r="AM93" s="1"/>
  <c r="AN113"/>
  <c r="AN93" s="1"/>
  <c r="AO113"/>
  <c r="AO93" s="1"/>
  <c r="AP113"/>
  <c r="AP93" s="1"/>
  <c r="H114"/>
  <c r="H94" s="1"/>
  <c r="I114"/>
  <c r="I94" s="1"/>
  <c r="K114"/>
  <c r="K94" s="1"/>
  <c r="L114"/>
  <c r="L94" s="1"/>
  <c r="N114"/>
  <c r="N94" s="1"/>
  <c r="O114"/>
  <c r="O94" s="1"/>
  <c r="Q114"/>
  <c r="R114"/>
  <c r="R94" s="1"/>
  <c r="T114"/>
  <c r="U114"/>
  <c r="U94" s="1"/>
  <c r="V114"/>
  <c r="V94" s="1"/>
  <c r="W114"/>
  <c r="X114"/>
  <c r="X94" s="1"/>
  <c r="Z114"/>
  <c r="AA114"/>
  <c r="AA94" s="1"/>
  <c r="AC114"/>
  <c r="AD114"/>
  <c r="AF114"/>
  <c r="AG114"/>
  <c r="AG94" s="1"/>
  <c r="AH114"/>
  <c r="AH94" s="1"/>
  <c r="AJ114"/>
  <c r="AL114"/>
  <c r="AL94" s="1"/>
  <c r="AM114"/>
  <c r="AM94" s="1"/>
  <c r="AN114"/>
  <c r="AP114"/>
  <c r="I115"/>
  <c r="L115"/>
  <c r="U115"/>
  <c r="AC115"/>
  <c r="AG115"/>
  <c r="AO115"/>
  <c r="AQ115" s="1"/>
  <c r="L104"/>
  <c r="N104"/>
  <c r="O104"/>
  <c r="Q104"/>
  <c r="R104"/>
  <c r="T104"/>
  <c r="U104"/>
  <c r="W104"/>
  <c r="X104"/>
  <c r="Z104"/>
  <c r="AA104"/>
  <c r="AC104"/>
  <c r="AD104"/>
  <c r="AF104"/>
  <c r="AG104"/>
  <c r="AH104"/>
  <c r="AI104"/>
  <c r="AJ104"/>
  <c r="AL104"/>
  <c r="AM104"/>
  <c r="AO104"/>
  <c r="AP104"/>
  <c r="H100"/>
  <c r="I100"/>
  <c r="K100"/>
  <c r="L100"/>
  <c r="N100"/>
  <c r="O100"/>
  <c r="P100"/>
  <c r="Q100"/>
  <c r="R100"/>
  <c r="T100"/>
  <c r="U100"/>
  <c r="V100"/>
  <c r="W100"/>
  <c r="X100"/>
  <c r="Z100"/>
  <c r="AA100"/>
  <c r="AC100"/>
  <c r="AD100"/>
  <c r="AF100"/>
  <c r="AG100"/>
  <c r="AH100"/>
  <c r="AI100"/>
  <c r="AJ100"/>
  <c r="AL100"/>
  <c r="AM100"/>
  <c r="AO100"/>
  <c r="AP100"/>
  <c r="H96"/>
  <c r="I96"/>
  <c r="K96"/>
  <c r="L96"/>
  <c r="N96"/>
  <c r="O96"/>
  <c r="P96"/>
  <c r="Q96"/>
  <c r="R96"/>
  <c r="S96"/>
  <c r="T96"/>
  <c r="U96"/>
  <c r="W96"/>
  <c r="X96"/>
  <c r="Z96"/>
  <c r="AA96"/>
  <c r="AB96"/>
  <c r="AC96"/>
  <c r="AD96"/>
  <c r="AF96"/>
  <c r="AG96"/>
  <c r="AH96"/>
  <c r="AI96"/>
  <c r="AJ96"/>
  <c r="AL96"/>
  <c r="AM96"/>
  <c r="AO96"/>
  <c r="AP96"/>
  <c r="H136"/>
  <c r="H123" s="1"/>
  <c r="H15" s="1"/>
  <c r="I136"/>
  <c r="I123" s="1"/>
  <c r="I15" s="1"/>
  <c r="K136"/>
  <c r="K123" s="1"/>
  <c r="K15" s="1"/>
  <c r="L136"/>
  <c r="L123" s="1"/>
  <c r="L15" s="1"/>
  <c r="N136"/>
  <c r="N123" s="1"/>
  <c r="N15" s="1"/>
  <c r="O136"/>
  <c r="O123" s="1"/>
  <c r="O15" s="1"/>
  <c r="P136"/>
  <c r="P123" s="1"/>
  <c r="P15" s="1"/>
  <c r="Q136"/>
  <c r="Q123" s="1"/>
  <c r="Q15" s="1"/>
  <c r="R136"/>
  <c r="R123" s="1"/>
  <c r="R15" s="1"/>
  <c r="S136"/>
  <c r="S123" s="1"/>
  <c r="S15" s="1"/>
  <c r="T136"/>
  <c r="T123" s="1"/>
  <c r="T15" s="1"/>
  <c r="U136"/>
  <c r="U123" s="1"/>
  <c r="U15" s="1"/>
  <c r="V136"/>
  <c r="V123" s="1"/>
  <c r="V15" s="1"/>
  <c r="W136"/>
  <c r="W123" s="1"/>
  <c r="W15" s="1"/>
  <c r="X136"/>
  <c r="X123" s="1"/>
  <c r="X15" s="1"/>
  <c r="Y136"/>
  <c r="Y15" s="1"/>
  <c r="Z136"/>
  <c r="Z123" s="1"/>
  <c r="Z15" s="1"/>
  <c r="AA136"/>
  <c r="AA123" s="1"/>
  <c r="AA15" s="1"/>
  <c r="AB136"/>
  <c r="AB123" s="1"/>
  <c r="AB15" s="1"/>
  <c r="AC136"/>
  <c r="AC123" s="1"/>
  <c r="AC15" s="1"/>
  <c r="AF136"/>
  <c r="AF123" s="1"/>
  <c r="AF15" s="1"/>
  <c r="AG136"/>
  <c r="AG123" s="1"/>
  <c r="AG15" s="1"/>
  <c r="AH136"/>
  <c r="AH123" s="1"/>
  <c r="AH15" s="1"/>
  <c r="AI136"/>
  <c r="AI123" s="1"/>
  <c r="AI15" s="1"/>
  <c r="AJ136"/>
  <c r="AJ123" s="1"/>
  <c r="AJ15" s="1"/>
  <c r="AK136"/>
  <c r="AK123" s="1"/>
  <c r="AL136"/>
  <c r="AL123" s="1"/>
  <c r="AL15" s="1"/>
  <c r="AM136"/>
  <c r="AM123" s="1"/>
  <c r="AM15" s="1"/>
  <c r="AN136"/>
  <c r="AN123" s="1"/>
  <c r="AN15" s="1"/>
  <c r="AO136"/>
  <c r="AO123" s="1"/>
  <c r="AO15" s="1"/>
  <c r="AP69"/>
  <c r="H137"/>
  <c r="I137"/>
  <c r="I124" s="1"/>
  <c r="I16" s="1"/>
  <c r="L137"/>
  <c r="L124" s="1"/>
  <c r="L16" s="1"/>
  <c r="N137"/>
  <c r="N124" s="1"/>
  <c r="N16" s="1"/>
  <c r="O137"/>
  <c r="O124" s="1"/>
  <c r="O16" s="1"/>
  <c r="P137"/>
  <c r="P124" s="1"/>
  <c r="P16" s="1"/>
  <c r="Q137"/>
  <c r="Q124" s="1"/>
  <c r="Q16" s="1"/>
  <c r="R137"/>
  <c r="R124" s="1"/>
  <c r="R16" s="1"/>
  <c r="T137"/>
  <c r="T124" s="1"/>
  <c r="T16" s="1"/>
  <c r="U137"/>
  <c r="U124" s="1"/>
  <c r="U16" s="1"/>
  <c r="W137"/>
  <c r="W124" s="1"/>
  <c r="W16" s="1"/>
  <c r="X137"/>
  <c r="X124" s="1"/>
  <c r="X16" s="1"/>
  <c r="Z137"/>
  <c r="Z124" s="1"/>
  <c r="Z16" s="1"/>
  <c r="AA137"/>
  <c r="AA124" s="1"/>
  <c r="AA16" s="1"/>
  <c r="AC137"/>
  <c r="AC124" s="1"/>
  <c r="AC16" s="1"/>
  <c r="AF137"/>
  <c r="AF124" s="1"/>
  <c r="AF16" s="1"/>
  <c r="AG137"/>
  <c r="AG124" s="1"/>
  <c r="AG16" s="1"/>
  <c r="AH137"/>
  <c r="AH124" s="1"/>
  <c r="AH16" s="1"/>
  <c r="AJ137"/>
  <c r="AJ124" s="1"/>
  <c r="AJ16" s="1"/>
  <c r="AL137"/>
  <c r="AL124" s="1"/>
  <c r="AL16" s="1"/>
  <c r="AM137"/>
  <c r="AO137"/>
  <c r="AO16" s="1"/>
  <c r="S138"/>
  <c r="S125" s="1"/>
  <c r="S17" s="1"/>
  <c r="V138"/>
  <c r="V125" s="1"/>
  <c r="V17" s="1"/>
  <c r="AC138"/>
  <c r="AC125" s="1"/>
  <c r="AC17" s="1"/>
  <c r="AK138"/>
  <c r="AK125" s="1"/>
  <c r="AQ138"/>
  <c r="F82"/>
  <c r="G82" s="1"/>
  <c r="E83"/>
  <c r="F83"/>
  <c r="F81"/>
  <c r="F80" s="1"/>
  <c r="E79"/>
  <c r="F79"/>
  <c r="H72"/>
  <c r="I72"/>
  <c r="J72"/>
  <c r="K72"/>
  <c r="L72"/>
  <c r="N72"/>
  <c r="O72"/>
  <c r="P72"/>
  <c r="Q72"/>
  <c r="R72"/>
  <c r="S72"/>
  <c r="T72"/>
  <c r="U72"/>
  <c r="V72"/>
  <c r="W72"/>
  <c r="X72"/>
  <c r="Y72"/>
  <c r="Z72"/>
  <c r="AA72"/>
  <c r="AB72"/>
  <c r="AC72"/>
  <c r="AD72"/>
  <c r="AF72"/>
  <c r="AG72"/>
  <c r="AH72"/>
  <c r="AI72"/>
  <c r="AJ72"/>
  <c r="AK72"/>
  <c r="AL72"/>
  <c r="AM72"/>
  <c r="AN72"/>
  <c r="AO72"/>
  <c r="AP72"/>
  <c r="AQ72"/>
  <c r="E75"/>
  <c r="F75"/>
  <c r="I69"/>
  <c r="R69"/>
  <c r="Z69"/>
  <c r="AH69"/>
  <c r="L71"/>
  <c r="AJ71"/>
  <c r="H56"/>
  <c r="I56"/>
  <c r="J56"/>
  <c r="K56"/>
  <c r="L56"/>
  <c r="N56"/>
  <c r="O56"/>
  <c r="P56"/>
  <c r="Q56"/>
  <c r="R56"/>
  <c r="S56"/>
  <c r="T56"/>
  <c r="U56"/>
  <c r="V56"/>
  <c r="W56"/>
  <c r="X56"/>
  <c r="Y56"/>
  <c r="Z56"/>
  <c r="AA56"/>
  <c r="AB56"/>
  <c r="AC56"/>
  <c r="AD56"/>
  <c r="AF56"/>
  <c r="AG56"/>
  <c r="AH56"/>
  <c r="AI56"/>
  <c r="AJ56"/>
  <c r="AK56"/>
  <c r="AL56"/>
  <c r="AM56"/>
  <c r="AN56"/>
  <c r="AO56"/>
  <c r="AP56"/>
  <c r="AQ56"/>
  <c r="E58"/>
  <c r="F58"/>
  <c r="E59"/>
  <c r="F59"/>
  <c r="H52"/>
  <c r="I52"/>
  <c r="J52"/>
  <c r="K52"/>
  <c r="L52"/>
  <c r="N52"/>
  <c r="O52"/>
  <c r="P52"/>
  <c r="Q52"/>
  <c r="R52"/>
  <c r="S52"/>
  <c r="T52"/>
  <c r="U52"/>
  <c r="V52"/>
  <c r="W52"/>
  <c r="X52"/>
  <c r="Y52"/>
  <c r="Z52"/>
  <c r="AA52"/>
  <c r="AB52"/>
  <c r="AC52"/>
  <c r="AD52"/>
  <c r="AF52"/>
  <c r="AG52"/>
  <c r="AH52"/>
  <c r="AI52"/>
  <c r="AJ52"/>
  <c r="AK52"/>
  <c r="AL52"/>
  <c r="AM52"/>
  <c r="AN52"/>
  <c r="AO52"/>
  <c r="AP52"/>
  <c r="AQ52"/>
  <c r="E54"/>
  <c r="F54"/>
  <c r="E55"/>
  <c r="F55"/>
  <c r="H48"/>
  <c r="I48"/>
  <c r="J48"/>
  <c r="K48"/>
  <c r="L48"/>
  <c r="N48"/>
  <c r="O48"/>
  <c r="P48"/>
  <c r="Q48"/>
  <c r="R48"/>
  <c r="S48"/>
  <c r="T48"/>
  <c r="U48"/>
  <c r="V48"/>
  <c r="W48"/>
  <c r="X48"/>
  <c r="Y48"/>
  <c r="Z48"/>
  <c r="AA48"/>
  <c r="AB48"/>
  <c r="AC48"/>
  <c r="AD48"/>
  <c r="AF48"/>
  <c r="AG48"/>
  <c r="AH48"/>
  <c r="AI48"/>
  <c r="AJ48"/>
  <c r="AK48"/>
  <c r="AL48"/>
  <c r="AM48"/>
  <c r="AN48"/>
  <c r="AO48"/>
  <c r="AP48"/>
  <c r="AQ48"/>
  <c r="E51"/>
  <c r="F51"/>
  <c r="H44"/>
  <c r="I44"/>
  <c r="J44"/>
  <c r="K44"/>
  <c r="L44"/>
  <c r="N44"/>
  <c r="O44"/>
  <c r="P44"/>
  <c r="Q44"/>
  <c r="R44"/>
  <c r="S44"/>
  <c r="T44"/>
  <c r="U44"/>
  <c r="V44"/>
  <c r="W44"/>
  <c r="X44"/>
  <c r="Y44"/>
  <c r="Z44"/>
  <c r="AA44"/>
  <c r="AB44"/>
  <c r="AC44"/>
  <c r="AD44"/>
  <c r="AF44"/>
  <c r="AG44"/>
  <c r="AH44"/>
  <c r="AI44"/>
  <c r="AJ44"/>
  <c r="AK44"/>
  <c r="AL44"/>
  <c r="AM44"/>
  <c r="AN44"/>
  <c r="AO44"/>
  <c r="AP44"/>
  <c r="E47"/>
  <c r="F47"/>
  <c r="H40"/>
  <c r="I40"/>
  <c r="J40"/>
  <c r="K40"/>
  <c r="L40"/>
  <c r="N40"/>
  <c r="O40"/>
  <c r="P40"/>
  <c r="Q40"/>
  <c r="R40"/>
  <c r="S40"/>
  <c r="T40"/>
  <c r="U40"/>
  <c r="W40"/>
  <c r="Y40"/>
  <c r="Z40"/>
  <c r="AA40"/>
  <c r="AC40"/>
  <c r="AD40"/>
  <c r="AF40"/>
  <c r="AG40"/>
  <c r="AH40"/>
  <c r="AI40"/>
  <c r="AJ40"/>
  <c r="AL40"/>
  <c r="AM40"/>
  <c r="AN40"/>
  <c r="AO40"/>
  <c r="AP40"/>
  <c r="E42"/>
  <c r="F42"/>
  <c r="E43"/>
  <c r="F43"/>
  <c r="H36"/>
  <c r="I36"/>
  <c r="J36"/>
  <c r="K36"/>
  <c r="L36"/>
  <c r="N36"/>
  <c r="O36"/>
  <c r="P36"/>
  <c r="Q36"/>
  <c r="R36"/>
  <c r="S36"/>
  <c r="T36"/>
  <c r="U36"/>
  <c r="W36"/>
  <c r="X36"/>
  <c r="Y36"/>
  <c r="Z36"/>
  <c r="AA36"/>
  <c r="AB36"/>
  <c r="AC36"/>
  <c r="AD36"/>
  <c r="AF36"/>
  <c r="AG36"/>
  <c r="AH36"/>
  <c r="AI36"/>
  <c r="AJ36"/>
  <c r="AL36"/>
  <c r="AM36"/>
  <c r="AO36"/>
  <c r="AP36"/>
  <c r="E39"/>
  <c r="F39"/>
  <c r="H27"/>
  <c r="P27"/>
  <c r="T27"/>
  <c r="X27"/>
  <c r="AB27"/>
  <c r="AF27"/>
  <c r="AJ27"/>
  <c r="AN27"/>
  <c r="F77"/>
  <c r="F99"/>
  <c r="F101"/>
  <c r="F103"/>
  <c r="F105"/>
  <c r="H124" l="1"/>
  <c r="H16" s="1"/>
  <c r="P107"/>
  <c r="V115"/>
  <c r="F89"/>
  <c r="F76"/>
  <c r="G80"/>
  <c r="G90"/>
  <c r="AE88"/>
  <c r="AE68" s="1"/>
  <c r="AC68"/>
  <c r="J139"/>
  <c r="AB93"/>
  <c r="E66"/>
  <c r="F113"/>
  <c r="F93" s="1"/>
  <c r="E26"/>
  <c r="G42"/>
  <c r="F60"/>
  <c r="AO138"/>
  <c r="AO125" s="1"/>
  <c r="AO17" s="1"/>
  <c r="AM138"/>
  <c r="AM125" s="1"/>
  <c r="AM17" s="1"/>
  <c r="AI138"/>
  <c r="AI125" s="1"/>
  <c r="AI17" s="1"/>
  <c r="AG138"/>
  <c r="AG125" s="1"/>
  <c r="AG17" s="1"/>
  <c r="AB138"/>
  <c r="AB125" s="1"/>
  <c r="AB17" s="1"/>
  <c r="Z138"/>
  <c r="Z125" s="1"/>
  <c r="Z17" s="1"/>
  <c r="X138"/>
  <c r="X125" s="1"/>
  <c r="X17" s="1"/>
  <c r="T138"/>
  <c r="T125" s="1"/>
  <c r="T17" s="1"/>
  <c r="R138"/>
  <c r="R125" s="1"/>
  <c r="R17" s="1"/>
  <c r="P138"/>
  <c r="P125" s="1"/>
  <c r="P17" s="1"/>
  <c r="N138"/>
  <c r="N125" s="1"/>
  <c r="N17" s="1"/>
  <c r="K138"/>
  <c r="K125" s="1"/>
  <c r="K17" s="1"/>
  <c r="H138"/>
  <c r="H125" s="1"/>
  <c r="H17" s="1"/>
  <c r="AP138"/>
  <c r="AP125" s="1"/>
  <c r="AP17" s="1"/>
  <c r="AN138"/>
  <c r="AN125" s="1"/>
  <c r="AN17" s="1"/>
  <c r="AL138"/>
  <c r="AL125" s="1"/>
  <c r="AL17" s="1"/>
  <c r="AJ138"/>
  <c r="AJ125" s="1"/>
  <c r="AJ17" s="1"/>
  <c r="AH138"/>
  <c r="AH125" s="1"/>
  <c r="AH17" s="1"/>
  <c r="AF138"/>
  <c r="AF125" s="1"/>
  <c r="AF17" s="1"/>
  <c r="AA138"/>
  <c r="AA125" s="1"/>
  <c r="AA17" s="1"/>
  <c r="Y138"/>
  <c r="Y17" s="1"/>
  <c r="W138"/>
  <c r="W125" s="1"/>
  <c r="W17" s="1"/>
  <c r="U138"/>
  <c r="U125" s="1"/>
  <c r="U17" s="1"/>
  <c r="Q138"/>
  <c r="Q125" s="1"/>
  <c r="Q17" s="1"/>
  <c r="O138"/>
  <c r="O125" s="1"/>
  <c r="O17" s="1"/>
  <c r="L138"/>
  <c r="L125" s="1"/>
  <c r="L17" s="1"/>
  <c r="I138"/>
  <c r="I125" s="1"/>
  <c r="I17" s="1"/>
  <c r="Q119"/>
  <c r="E143"/>
  <c r="V66"/>
  <c r="V26" s="1"/>
  <c r="F114"/>
  <c r="F94" s="1"/>
  <c r="M142"/>
  <c r="AQ143"/>
  <c r="M146"/>
  <c r="AK143"/>
  <c r="AB139"/>
  <c r="V139"/>
  <c r="G144"/>
  <c r="AQ28"/>
  <c r="AK28"/>
  <c r="K66"/>
  <c r="K133" s="1"/>
  <c r="K128" s="1"/>
  <c r="K20" s="1"/>
  <c r="AQ44"/>
  <c r="AQ36"/>
  <c r="AQ66"/>
  <c r="AK66"/>
  <c r="AQ104"/>
  <c r="AK104"/>
  <c r="AQ100"/>
  <c r="I112"/>
  <c r="I92" s="1"/>
  <c r="AQ96"/>
  <c r="AP94"/>
  <c r="AQ114"/>
  <c r="AK96"/>
  <c r="J94"/>
  <c r="T71"/>
  <c r="AF70"/>
  <c r="AB71"/>
  <c r="K137"/>
  <c r="K124" s="1"/>
  <c r="K16" s="1"/>
  <c r="AP136"/>
  <c r="AP137"/>
  <c r="AQ139"/>
  <c r="J106"/>
  <c r="AK36"/>
  <c r="Y16"/>
  <c r="AE100"/>
  <c r="Y100"/>
  <c r="AE104"/>
  <c r="AB115"/>
  <c r="AK114"/>
  <c r="AK100"/>
  <c r="AN28"/>
  <c r="AE139"/>
  <c r="S139"/>
  <c r="AN66"/>
  <c r="AN64" s="1"/>
  <c r="J66"/>
  <c r="AI115"/>
  <c r="AI119" s="1"/>
  <c r="AK115"/>
  <c r="AN36"/>
  <c r="V16"/>
  <c r="AE96"/>
  <c r="AB100"/>
  <c r="AB104"/>
  <c r="G140"/>
  <c r="AK139"/>
  <c r="AM124"/>
  <c r="AN137"/>
  <c r="AN100"/>
  <c r="AN96"/>
  <c r="AN94"/>
  <c r="AN139"/>
  <c r="AN143"/>
  <c r="AM115"/>
  <c r="F115"/>
  <c r="AN104"/>
  <c r="AI137"/>
  <c r="AK70"/>
  <c r="E107"/>
  <c r="J141"/>
  <c r="P115"/>
  <c r="AE143"/>
  <c r="M143"/>
  <c r="Y115"/>
  <c r="AE40"/>
  <c r="AD138"/>
  <c r="AD94"/>
  <c r="AE114"/>
  <c r="M102"/>
  <c r="V40"/>
  <c r="S100"/>
  <c r="Y143"/>
  <c r="V143"/>
  <c r="S143"/>
  <c r="AE66"/>
  <c r="AB66"/>
  <c r="Y66"/>
  <c r="AE65"/>
  <c r="AB65"/>
  <c r="AB132" s="1"/>
  <c r="AB127" s="1"/>
  <c r="AD137"/>
  <c r="AD136"/>
  <c r="AD27"/>
  <c r="AD115"/>
  <c r="AE115" s="1"/>
  <c r="AE36"/>
  <c r="V36"/>
  <c r="S115"/>
  <c r="G61"/>
  <c r="Y137"/>
  <c r="Y114"/>
  <c r="AB137"/>
  <c r="AB124" s="1"/>
  <c r="AB16" s="1"/>
  <c r="AB114"/>
  <c r="AB94" s="1"/>
  <c r="P66"/>
  <c r="P114"/>
  <c r="P94" s="1"/>
  <c r="S124"/>
  <c r="S137"/>
  <c r="V124"/>
  <c r="V137"/>
  <c r="Y124"/>
  <c r="G102"/>
  <c r="Y104"/>
  <c r="Y139"/>
  <c r="G145"/>
  <c r="Y14"/>
  <c r="E60"/>
  <c r="G60" s="1"/>
  <c r="V96"/>
  <c r="V104"/>
  <c r="T70"/>
  <c r="X70"/>
  <c r="S104"/>
  <c r="S114"/>
  <c r="S94" s="1"/>
  <c r="S66"/>
  <c r="S26" s="1"/>
  <c r="P139"/>
  <c r="P104"/>
  <c r="G142"/>
  <c r="J96"/>
  <c r="J114"/>
  <c r="G146"/>
  <c r="M114"/>
  <c r="J142"/>
  <c r="J107" s="1"/>
  <c r="J145"/>
  <c r="H71"/>
  <c r="AJ70"/>
  <c r="AN71"/>
  <c r="AF71"/>
  <c r="X71"/>
  <c r="P71"/>
  <c r="J70"/>
  <c r="AL69"/>
  <c r="AD69"/>
  <c r="V69"/>
  <c r="N69"/>
  <c r="E67"/>
  <c r="E134" s="1"/>
  <c r="E129" s="1"/>
  <c r="E21" s="1"/>
  <c r="F67"/>
  <c r="F134" s="1"/>
  <c r="F129" s="1"/>
  <c r="H112"/>
  <c r="H92" s="1"/>
  <c r="H104"/>
  <c r="J104" s="1"/>
  <c r="E27"/>
  <c r="M30"/>
  <c r="AP71"/>
  <c r="AL71"/>
  <c r="AH71"/>
  <c r="AD71"/>
  <c r="Z71"/>
  <c r="V71"/>
  <c r="R71"/>
  <c r="N71"/>
  <c r="L70"/>
  <c r="H70"/>
  <c r="AN69"/>
  <c r="AJ69"/>
  <c r="AF69"/>
  <c r="AB69"/>
  <c r="X69"/>
  <c r="T69"/>
  <c r="P69"/>
  <c r="K69"/>
  <c r="M94"/>
  <c r="AP64"/>
  <c r="AL64"/>
  <c r="AL131" s="1"/>
  <c r="AL126" s="1"/>
  <c r="AJ64"/>
  <c r="AH64"/>
  <c r="AH131" s="1"/>
  <c r="AH126" s="1"/>
  <c r="AH18" s="1"/>
  <c r="AF64"/>
  <c r="AF24" s="1"/>
  <c r="AD64"/>
  <c r="Z64"/>
  <c r="Z131" s="1"/>
  <c r="Z126" s="1"/>
  <c r="Z18" s="1"/>
  <c r="X64"/>
  <c r="X24" s="1"/>
  <c r="V64"/>
  <c r="T64"/>
  <c r="T131" s="1"/>
  <c r="R64"/>
  <c r="R131" s="1"/>
  <c r="M60"/>
  <c r="K64"/>
  <c r="K24" s="1"/>
  <c r="AP112"/>
  <c r="AP92" s="1"/>
  <c r="AL112"/>
  <c r="AJ112"/>
  <c r="AH112"/>
  <c r="AH92" s="1"/>
  <c r="AF112"/>
  <c r="AF92" s="1"/>
  <c r="Z112"/>
  <c r="X112"/>
  <c r="T112"/>
  <c r="R112"/>
  <c r="N112"/>
  <c r="M96"/>
  <c r="M100"/>
  <c r="M28"/>
  <c r="K118"/>
  <c r="AQ129"/>
  <c r="AO119"/>
  <c r="AO134"/>
  <c r="AO129" s="1"/>
  <c r="AO21" s="1"/>
  <c r="AM119"/>
  <c r="AM134"/>
  <c r="AM129" s="1"/>
  <c r="AK134"/>
  <c r="AK129" s="1"/>
  <c r="AI134"/>
  <c r="AI129" s="1"/>
  <c r="AI21" s="1"/>
  <c r="AI12" s="1"/>
  <c r="AG119"/>
  <c r="AG134"/>
  <c r="AG129" s="1"/>
  <c r="AG21" s="1"/>
  <c r="AG12" s="1"/>
  <c r="AC119"/>
  <c r="AC134"/>
  <c r="AC129" s="1"/>
  <c r="AC21" s="1"/>
  <c r="AC12" s="1"/>
  <c r="AA119"/>
  <c r="AA134"/>
  <c r="AA129" s="1"/>
  <c r="Y134"/>
  <c r="W119"/>
  <c r="W134"/>
  <c r="W129" s="1"/>
  <c r="W21" s="1"/>
  <c r="W12" s="1"/>
  <c r="U119"/>
  <c r="U134"/>
  <c r="U129" s="1"/>
  <c r="S134"/>
  <c r="Q134"/>
  <c r="Q129" s="1"/>
  <c r="Q21" s="1"/>
  <c r="Q12" s="1"/>
  <c r="O119"/>
  <c r="O134"/>
  <c r="O129" s="1"/>
  <c r="O21" s="1"/>
  <c r="O12" s="1"/>
  <c r="L119"/>
  <c r="L134"/>
  <c r="L129" s="1"/>
  <c r="H134"/>
  <c r="H129" s="1"/>
  <c r="H21" s="1"/>
  <c r="H12" s="1"/>
  <c r="AO118"/>
  <c r="AO133"/>
  <c r="AO128" s="1"/>
  <c r="AM118"/>
  <c r="AM133"/>
  <c r="AI118"/>
  <c r="AI133"/>
  <c r="AI128" s="1"/>
  <c r="AI20" s="1"/>
  <c r="AG118"/>
  <c r="AG133"/>
  <c r="AG128" s="1"/>
  <c r="AG20" s="1"/>
  <c r="AG11" s="1"/>
  <c r="AC118"/>
  <c r="AC133"/>
  <c r="AC128" s="1"/>
  <c r="AC20" s="1"/>
  <c r="AC11" s="1"/>
  <c r="AA118"/>
  <c r="AA133"/>
  <c r="W118"/>
  <c r="W133"/>
  <c r="W128" s="1"/>
  <c r="W20" s="1"/>
  <c r="W11" s="1"/>
  <c r="U118"/>
  <c r="U133"/>
  <c r="Q118"/>
  <c r="Q133"/>
  <c r="Q128" s="1"/>
  <c r="O118"/>
  <c r="O133"/>
  <c r="O128" s="1"/>
  <c r="O20" s="1"/>
  <c r="O11" s="1"/>
  <c r="L118"/>
  <c r="L133"/>
  <c r="I26"/>
  <c r="I118"/>
  <c r="I133"/>
  <c r="AO117"/>
  <c r="AO132"/>
  <c r="AO127" s="1"/>
  <c r="AO19" s="1"/>
  <c r="AO10" s="1"/>
  <c r="AM117"/>
  <c r="AM132"/>
  <c r="AM127" s="1"/>
  <c r="AM19" s="1"/>
  <c r="AM10" s="1"/>
  <c r="AK117"/>
  <c r="AK132"/>
  <c r="AK127" s="1"/>
  <c r="AI117"/>
  <c r="AI132"/>
  <c r="AI127" s="1"/>
  <c r="AI19" s="1"/>
  <c r="AI10" s="1"/>
  <c r="AG117"/>
  <c r="AG132"/>
  <c r="AG127" s="1"/>
  <c r="AG19" s="1"/>
  <c r="AG10" s="1"/>
  <c r="AC117"/>
  <c r="AC132"/>
  <c r="AC127" s="1"/>
  <c r="AC19" s="1"/>
  <c r="AC10" s="1"/>
  <c r="AA117"/>
  <c r="AA132"/>
  <c r="AA127" s="1"/>
  <c r="AA19" s="1"/>
  <c r="Y117"/>
  <c r="W117"/>
  <c r="W132"/>
  <c r="W127" s="1"/>
  <c r="W19" s="1"/>
  <c r="W10" s="1"/>
  <c r="U117"/>
  <c r="U132"/>
  <c r="U127" s="1"/>
  <c r="U19" s="1"/>
  <c r="U10" s="1"/>
  <c r="S117"/>
  <c r="S132"/>
  <c r="S127" s="1"/>
  <c r="S19" s="1"/>
  <c r="S10" s="1"/>
  <c r="Q117"/>
  <c r="Q132"/>
  <c r="Q127" s="1"/>
  <c r="Q19" s="1"/>
  <c r="Q10" s="1"/>
  <c r="O117"/>
  <c r="O132"/>
  <c r="O127" s="1"/>
  <c r="O19" s="1"/>
  <c r="O10" s="1"/>
  <c r="L25"/>
  <c r="L117"/>
  <c r="L132"/>
  <c r="I117"/>
  <c r="I132"/>
  <c r="I127" s="1"/>
  <c r="I19" s="1"/>
  <c r="AJ131"/>
  <c r="X131"/>
  <c r="K131"/>
  <c r="AP119"/>
  <c r="AP134"/>
  <c r="AP129" s="1"/>
  <c r="AP21" s="1"/>
  <c r="AN134"/>
  <c r="AL119"/>
  <c r="AL134"/>
  <c r="AL129" s="1"/>
  <c r="AL21" s="1"/>
  <c r="AJ119"/>
  <c r="AJ134"/>
  <c r="AJ129" s="1"/>
  <c r="AJ21" s="1"/>
  <c r="AH119"/>
  <c r="AH134"/>
  <c r="AH129" s="1"/>
  <c r="AH21" s="1"/>
  <c r="AH12" s="1"/>
  <c r="AF119"/>
  <c r="AF134"/>
  <c r="AF129" s="1"/>
  <c r="AF21" s="1"/>
  <c r="AF12" s="1"/>
  <c r="AD119"/>
  <c r="AD134"/>
  <c r="AB134"/>
  <c r="Z119"/>
  <c r="Z134"/>
  <c r="Z129" s="1"/>
  <c r="Z21" s="1"/>
  <c r="Z12" s="1"/>
  <c r="X119"/>
  <c r="X134"/>
  <c r="X129" s="1"/>
  <c r="V134"/>
  <c r="T119"/>
  <c r="T134"/>
  <c r="T129" s="1"/>
  <c r="T21" s="1"/>
  <c r="T12" s="1"/>
  <c r="R119"/>
  <c r="R134"/>
  <c r="R129" s="1"/>
  <c r="P134"/>
  <c r="N119"/>
  <c r="N134"/>
  <c r="N129" s="1"/>
  <c r="K134"/>
  <c r="K129" s="1"/>
  <c r="K21" s="1"/>
  <c r="K12" s="1"/>
  <c r="I119"/>
  <c r="I134"/>
  <c r="I129" s="1"/>
  <c r="AP118"/>
  <c r="AP133"/>
  <c r="AL118"/>
  <c r="AL133"/>
  <c r="AL128" s="1"/>
  <c r="AJ118"/>
  <c r="AJ133"/>
  <c r="AH118"/>
  <c r="AH133"/>
  <c r="AH128" s="1"/>
  <c r="AH20" s="1"/>
  <c r="AH11" s="1"/>
  <c r="AF118"/>
  <c r="AF133"/>
  <c r="AF128" s="1"/>
  <c r="AF20" s="1"/>
  <c r="AF11" s="1"/>
  <c r="AD118"/>
  <c r="AD133"/>
  <c r="Z118"/>
  <c r="Z133"/>
  <c r="Z128" s="1"/>
  <c r="Z20" s="1"/>
  <c r="Z11" s="1"/>
  <c r="X118"/>
  <c r="X133"/>
  <c r="T118"/>
  <c r="T133"/>
  <c r="T128" s="1"/>
  <c r="T20" s="1"/>
  <c r="T11" s="1"/>
  <c r="R118"/>
  <c r="R133"/>
  <c r="N64"/>
  <c r="N118"/>
  <c r="P118" s="1"/>
  <c r="N133"/>
  <c r="H118"/>
  <c r="H133"/>
  <c r="AP117"/>
  <c r="AQ117" s="1"/>
  <c r="AP132"/>
  <c r="AP127" s="1"/>
  <c r="AP19" s="1"/>
  <c r="AN117"/>
  <c r="AN132"/>
  <c r="AN127" s="1"/>
  <c r="AN19" s="1"/>
  <c r="AN10" s="1"/>
  <c r="AL117"/>
  <c r="AL132"/>
  <c r="AL127" s="1"/>
  <c r="AL19" s="1"/>
  <c r="AL10" s="1"/>
  <c r="AJ117"/>
  <c r="AJ132"/>
  <c r="AJ127" s="1"/>
  <c r="AJ19" s="1"/>
  <c r="AJ10" s="1"/>
  <c r="AH117"/>
  <c r="AH132"/>
  <c r="AH127" s="1"/>
  <c r="AH19" s="1"/>
  <c r="AH10" s="1"/>
  <c r="AF117"/>
  <c r="AF132"/>
  <c r="AF127" s="1"/>
  <c r="AF19" s="1"/>
  <c r="AF10" s="1"/>
  <c r="AD117"/>
  <c r="AE117" s="1"/>
  <c r="AD132"/>
  <c r="Z117"/>
  <c r="Z132"/>
  <c r="Z127" s="1"/>
  <c r="Z19" s="1"/>
  <c r="Z10" s="1"/>
  <c r="X117"/>
  <c r="X132"/>
  <c r="V117"/>
  <c r="V132"/>
  <c r="V127" s="1"/>
  <c r="V19" s="1"/>
  <c r="V10" s="1"/>
  <c r="T117"/>
  <c r="T132"/>
  <c r="T127" s="1"/>
  <c r="T19" s="1"/>
  <c r="T10" s="1"/>
  <c r="R117"/>
  <c r="R132"/>
  <c r="R127" s="1"/>
  <c r="R19" s="1"/>
  <c r="R10" s="1"/>
  <c r="P117"/>
  <c r="P132"/>
  <c r="P127" s="1"/>
  <c r="P19" s="1"/>
  <c r="P10" s="1"/>
  <c r="N117"/>
  <c r="N132"/>
  <c r="N127" s="1"/>
  <c r="N19" s="1"/>
  <c r="N10" s="1"/>
  <c r="K117"/>
  <c r="K132"/>
  <c r="K127" s="1"/>
  <c r="K19" s="1"/>
  <c r="K10" s="1"/>
  <c r="H117"/>
  <c r="H132"/>
  <c r="H127" s="1"/>
  <c r="H19" s="1"/>
  <c r="H10" s="1"/>
  <c r="L64"/>
  <c r="M64" s="1"/>
  <c r="I64"/>
  <c r="AJ24"/>
  <c r="AM135"/>
  <c r="AG135"/>
  <c r="AG122" s="1"/>
  <c r="AG14" s="1"/>
  <c r="AC135"/>
  <c r="AC122" s="1"/>
  <c r="AC14" s="1"/>
  <c r="AA135"/>
  <c r="W135"/>
  <c r="W122" s="1"/>
  <c r="W14" s="1"/>
  <c r="Q135"/>
  <c r="Q122" s="1"/>
  <c r="Q14" s="1"/>
  <c r="O135"/>
  <c r="O122" s="1"/>
  <c r="O14" s="1"/>
  <c r="H135"/>
  <c r="H122" s="1"/>
  <c r="H14" s="1"/>
  <c r="M65"/>
  <c r="L27"/>
  <c r="J71"/>
  <c r="AL70"/>
  <c r="AH70"/>
  <c r="AD70"/>
  <c r="Z70"/>
  <c r="R70"/>
  <c r="N70"/>
  <c r="AO69"/>
  <c r="AQ69" s="1"/>
  <c r="AM69"/>
  <c r="AK69"/>
  <c r="AI69"/>
  <c r="AG69"/>
  <c r="AC69"/>
  <c r="AA69"/>
  <c r="Y69"/>
  <c r="W69"/>
  <c r="U69"/>
  <c r="S69"/>
  <c r="Q69"/>
  <c r="O69"/>
  <c r="L69"/>
  <c r="J69"/>
  <c r="H69"/>
  <c r="AO112"/>
  <c r="AM112"/>
  <c r="AM92" s="1"/>
  <c r="AI112"/>
  <c r="AI92" s="1"/>
  <c r="AG112"/>
  <c r="AG92" s="1"/>
  <c r="AC112"/>
  <c r="AC92" s="1"/>
  <c r="AA112"/>
  <c r="AA92" s="1"/>
  <c r="W112"/>
  <c r="W92" s="1"/>
  <c r="U112"/>
  <c r="U92" s="1"/>
  <c r="Q112"/>
  <c r="Q92" s="1"/>
  <c r="O112"/>
  <c r="O92" s="1"/>
  <c r="AO64"/>
  <c r="AM64"/>
  <c r="AI64"/>
  <c r="AG64"/>
  <c r="AC64"/>
  <c r="AA64"/>
  <c r="AB64" s="1"/>
  <c r="W64"/>
  <c r="U64"/>
  <c r="Q64"/>
  <c r="O64"/>
  <c r="J64"/>
  <c r="H64"/>
  <c r="AL135"/>
  <c r="AL122" s="1"/>
  <c r="AL14" s="1"/>
  <c r="AJ135"/>
  <c r="AJ122" s="1"/>
  <c r="AJ14" s="1"/>
  <c r="AH135"/>
  <c r="AH122" s="1"/>
  <c r="AH14" s="1"/>
  <c r="AH9" s="1"/>
  <c r="AF135"/>
  <c r="AF122" s="1"/>
  <c r="AF14" s="1"/>
  <c r="Z135"/>
  <c r="Z122" s="1"/>
  <c r="Z14" s="1"/>
  <c r="Z9" s="1"/>
  <c r="X135"/>
  <c r="T135"/>
  <c r="T122" s="1"/>
  <c r="T14" s="1"/>
  <c r="P135"/>
  <c r="P122" s="1"/>
  <c r="P14" s="1"/>
  <c r="N135"/>
  <c r="N122" s="1"/>
  <c r="N14" s="1"/>
  <c r="K135"/>
  <c r="K122" s="1"/>
  <c r="K14" s="1"/>
  <c r="I135"/>
  <c r="I122" s="1"/>
  <c r="I14" s="1"/>
  <c r="M66"/>
  <c r="L112"/>
  <c r="K139"/>
  <c r="M139" s="1"/>
  <c r="G141"/>
  <c r="AO27"/>
  <c r="AM27"/>
  <c r="AI27"/>
  <c r="AG27"/>
  <c r="AC27"/>
  <c r="AA27"/>
  <c r="Y27"/>
  <c r="W27"/>
  <c r="U27"/>
  <c r="S27"/>
  <c r="Q27"/>
  <c r="O27"/>
  <c r="K27"/>
  <c r="I27"/>
  <c r="G46"/>
  <c r="E138"/>
  <c r="E125" s="1"/>
  <c r="E17" s="1"/>
  <c r="AQ71"/>
  <c r="AO71"/>
  <c r="AM71"/>
  <c r="AK71"/>
  <c r="AI71"/>
  <c r="AG71"/>
  <c r="AC71"/>
  <c r="AA71"/>
  <c r="Y71"/>
  <c r="W71"/>
  <c r="U71"/>
  <c r="S71"/>
  <c r="Q71"/>
  <c r="O71"/>
  <c r="K71"/>
  <c r="I71"/>
  <c r="F139"/>
  <c r="F143"/>
  <c r="F96"/>
  <c r="AM70"/>
  <c r="AI70"/>
  <c r="AG70"/>
  <c r="AC70"/>
  <c r="AA70"/>
  <c r="W70"/>
  <c r="U70"/>
  <c r="V70" s="1"/>
  <c r="Q70"/>
  <c r="O70"/>
  <c r="I70"/>
  <c r="G38"/>
  <c r="F100"/>
  <c r="AO95"/>
  <c r="AM95"/>
  <c r="AI95"/>
  <c r="AG95"/>
  <c r="AC95"/>
  <c r="AA95"/>
  <c r="Y95"/>
  <c r="W95"/>
  <c r="U95"/>
  <c r="S95"/>
  <c r="Q95"/>
  <c r="O95"/>
  <c r="I95"/>
  <c r="AP95"/>
  <c r="AL95"/>
  <c r="AJ95"/>
  <c r="AH95"/>
  <c r="AF95"/>
  <c r="AB95"/>
  <c r="Z95"/>
  <c r="X95"/>
  <c r="T95"/>
  <c r="R95"/>
  <c r="N95"/>
  <c r="L95"/>
  <c r="H95"/>
  <c r="E139"/>
  <c r="AF94"/>
  <c r="AO94"/>
  <c r="AC94"/>
  <c r="Z94"/>
  <c r="W94"/>
  <c r="Y94" s="1"/>
  <c r="T94"/>
  <c r="Q94"/>
  <c r="H25"/>
  <c r="I25"/>
  <c r="K25"/>
  <c r="N25"/>
  <c r="O25"/>
  <c r="P25"/>
  <c r="Q25"/>
  <c r="R25"/>
  <c r="S25"/>
  <c r="T25"/>
  <c r="U25"/>
  <c r="V25"/>
  <c r="W25"/>
  <c r="X25"/>
  <c r="Y25"/>
  <c r="Z25"/>
  <c r="AA25"/>
  <c r="AC25"/>
  <c r="AD25"/>
  <c r="AF25"/>
  <c r="AG25"/>
  <c r="AH25"/>
  <c r="AI25"/>
  <c r="AJ25"/>
  <c r="AL25"/>
  <c r="AM25"/>
  <c r="AN25"/>
  <c r="AO25"/>
  <c r="AP25"/>
  <c r="K26"/>
  <c r="L26"/>
  <c r="N26"/>
  <c r="O26"/>
  <c r="P26"/>
  <c r="Q26"/>
  <c r="R26"/>
  <c r="T26"/>
  <c r="U26"/>
  <c r="X26"/>
  <c r="Z26"/>
  <c r="AF26"/>
  <c r="AG26"/>
  <c r="AH26"/>
  <c r="AJ26"/>
  <c r="AK26" s="1"/>
  <c r="AM26"/>
  <c r="AN26" s="1"/>
  <c r="AP26"/>
  <c r="AQ26" s="1"/>
  <c r="E29"/>
  <c r="F29"/>
  <c r="E37"/>
  <c r="E36" s="1"/>
  <c r="F37"/>
  <c r="E41"/>
  <c r="E40" s="1"/>
  <c r="F41"/>
  <c r="E44"/>
  <c r="F45"/>
  <c r="E49"/>
  <c r="E48" s="1"/>
  <c r="F49"/>
  <c r="E53"/>
  <c r="E52" s="1"/>
  <c r="F53"/>
  <c r="E57"/>
  <c r="E56" s="1"/>
  <c r="F57"/>
  <c r="E73"/>
  <c r="F73"/>
  <c r="E74"/>
  <c r="F74"/>
  <c r="E80"/>
  <c r="E97"/>
  <c r="G97" s="1"/>
  <c r="G98"/>
  <c r="E99"/>
  <c r="E101"/>
  <c r="E103"/>
  <c r="E105"/>
  <c r="H20" l="1"/>
  <c r="H11" s="1"/>
  <c r="AD95"/>
  <c r="AE95" s="1"/>
  <c r="AQ119"/>
  <c r="AO12"/>
  <c r="E118"/>
  <c r="AF131"/>
  <c r="AF126" s="1"/>
  <c r="AF18" s="1"/>
  <c r="AD112"/>
  <c r="E65"/>
  <c r="E25" s="1"/>
  <c r="P119"/>
  <c r="J92"/>
  <c r="F118"/>
  <c r="AA10"/>
  <c r="AB19"/>
  <c r="AB10" s="1"/>
  <c r="F88"/>
  <c r="F68" s="1"/>
  <c r="E115"/>
  <c r="E95" s="1"/>
  <c r="F119"/>
  <c r="P95"/>
  <c r="G45"/>
  <c r="F44"/>
  <c r="AB117"/>
  <c r="E133"/>
  <c r="E128" s="1"/>
  <c r="E20" s="1"/>
  <c r="AK95"/>
  <c r="S64"/>
  <c r="T24"/>
  <c r="K11"/>
  <c r="AP128"/>
  <c r="AP20" s="1"/>
  <c r="AQ133"/>
  <c r="AP12"/>
  <c r="AQ12" s="1"/>
  <c r="AQ21"/>
  <c r="AP131"/>
  <c r="AQ64"/>
  <c r="AE26"/>
  <c r="AQ95"/>
  <c r="AN95"/>
  <c r="AQ94"/>
  <c r="AO92"/>
  <c r="AQ92" s="1"/>
  <c r="AQ112"/>
  <c r="K70"/>
  <c r="M70" s="1"/>
  <c r="Y119"/>
  <c r="P70"/>
  <c r="AB70"/>
  <c r="V118"/>
  <c r="AN118"/>
  <c r="AQ118"/>
  <c r="J119"/>
  <c r="S119"/>
  <c r="AE119"/>
  <c r="AN119"/>
  <c r="AB118"/>
  <c r="E137"/>
  <c r="AE118"/>
  <c r="AP123"/>
  <c r="AQ136"/>
  <c r="Y118"/>
  <c r="AO135"/>
  <c r="AO122" s="1"/>
  <c r="AO14" s="1"/>
  <c r="AO116"/>
  <c r="AQ70"/>
  <c r="AP135"/>
  <c r="AP116"/>
  <c r="AQ137"/>
  <c r="AO20"/>
  <c r="AQ128"/>
  <c r="AJ128"/>
  <c r="AK133"/>
  <c r="AJ12"/>
  <c r="AK12" s="1"/>
  <c r="AK21"/>
  <c r="M118"/>
  <c r="AK118"/>
  <c r="AK94"/>
  <c r="AJ126"/>
  <c r="AM122"/>
  <c r="AN135"/>
  <c r="AM16"/>
  <c r="AN129"/>
  <c r="AK64"/>
  <c r="AM128"/>
  <c r="AM20" s="1"/>
  <c r="AN133"/>
  <c r="AJ92"/>
  <c r="AK92" s="1"/>
  <c r="AK112"/>
  <c r="AK119"/>
  <c r="AL20"/>
  <c r="AL11" s="1"/>
  <c r="AN128"/>
  <c r="AL18"/>
  <c r="AL9" s="1"/>
  <c r="AM21"/>
  <c r="AM12" s="1"/>
  <c r="AL12"/>
  <c r="AL92"/>
  <c r="AN92" s="1"/>
  <c r="AN112"/>
  <c r="AI135"/>
  <c r="AI124"/>
  <c r="AK137"/>
  <c r="AD127"/>
  <c r="AE132"/>
  <c r="AD128"/>
  <c r="AE133"/>
  <c r="AD129"/>
  <c r="AD125"/>
  <c r="AE70"/>
  <c r="AE94"/>
  <c r="AD135"/>
  <c r="AD92"/>
  <c r="AE92" s="1"/>
  <c r="AE112"/>
  <c r="AD131"/>
  <c r="AE64"/>
  <c r="AD123"/>
  <c r="AD124"/>
  <c r="AE137"/>
  <c r="V95"/>
  <c r="R135"/>
  <c r="X122"/>
  <c r="Y135"/>
  <c r="X128"/>
  <c r="Y128" s="1"/>
  <c r="Y133"/>
  <c r="U21"/>
  <c r="U12" s="1"/>
  <c r="V129"/>
  <c r="V21" s="1"/>
  <c r="V12" s="1"/>
  <c r="AB26"/>
  <c r="Y26"/>
  <c r="S70"/>
  <c r="P64"/>
  <c r="P24" s="1"/>
  <c r="AB119"/>
  <c r="Y70"/>
  <c r="U135"/>
  <c r="AA122"/>
  <c r="AA14" s="1"/>
  <c r="AB135"/>
  <c r="AB122" s="1"/>
  <c r="AB14" s="1"/>
  <c r="X127"/>
  <c r="Y132"/>
  <c r="R21"/>
  <c r="R12" s="1"/>
  <c r="S129"/>
  <c r="X126"/>
  <c r="X18" s="1"/>
  <c r="U128"/>
  <c r="V133"/>
  <c r="AA128"/>
  <c r="AB133"/>
  <c r="AA21"/>
  <c r="AA12" s="1"/>
  <c r="AB129"/>
  <c r="AB21" s="1"/>
  <c r="AB12" s="1"/>
  <c r="S21"/>
  <c r="S12" s="1"/>
  <c r="V119"/>
  <c r="Y64"/>
  <c r="E12"/>
  <c r="Z92"/>
  <c r="AB92" s="1"/>
  <c r="AB112"/>
  <c r="G106"/>
  <c r="X92"/>
  <c r="Y112"/>
  <c r="Y92" s="1"/>
  <c r="X21"/>
  <c r="Y21" s="1"/>
  <c r="Y12" s="1"/>
  <c r="Y129"/>
  <c r="T126"/>
  <c r="T92"/>
  <c r="V92" s="1"/>
  <c r="V112"/>
  <c r="G66"/>
  <c r="R128"/>
  <c r="R20" s="1"/>
  <c r="R11" s="1"/>
  <c r="S133"/>
  <c r="R126"/>
  <c r="R18" s="1"/>
  <c r="AF9"/>
  <c r="R92"/>
  <c r="S112"/>
  <c r="S92" s="1"/>
  <c r="S118"/>
  <c r="Q20"/>
  <c r="Q11" s="1"/>
  <c r="S128"/>
  <c r="S20" s="1"/>
  <c r="P133"/>
  <c r="N128"/>
  <c r="P128" s="1"/>
  <c r="P20" s="1"/>
  <c r="P11" s="1"/>
  <c r="N21"/>
  <c r="N12" s="1"/>
  <c r="P129"/>
  <c r="P21" s="1"/>
  <c r="P12" s="1"/>
  <c r="N92"/>
  <c r="P112"/>
  <c r="P92"/>
  <c r="J115"/>
  <c r="J95"/>
  <c r="J112"/>
  <c r="M117"/>
  <c r="J118"/>
  <c r="I10"/>
  <c r="L127"/>
  <c r="M132"/>
  <c r="L128"/>
  <c r="M133"/>
  <c r="L21"/>
  <c r="M129"/>
  <c r="G143"/>
  <c r="M137"/>
  <c r="M16"/>
  <c r="F138"/>
  <c r="F125" s="1"/>
  <c r="F17" s="1"/>
  <c r="F112"/>
  <c r="G107"/>
  <c r="I21"/>
  <c r="J129"/>
  <c r="I128"/>
  <c r="J133"/>
  <c r="F21"/>
  <c r="G139"/>
  <c r="M124"/>
  <c r="G30"/>
  <c r="E64"/>
  <c r="K115"/>
  <c r="M115" s="1"/>
  <c r="K104"/>
  <c r="M104" s="1"/>
  <c r="F65"/>
  <c r="F132" s="1"/>
  <c r="F104"/>
  <c r="R24"/>
  <c r="V24"/>
  <c r="Z24"/>
  <c r="AD24"/>
  <c r="AH24"/>
  <c r="AL24"/>
  <c r="AP24"/>
  <c r="J24"/>
  <c r="Q116"/>
  <c r="Q131"/>
  <c r="Q126" s="1"/>
  <c r="Q24"/>
  <c r="U116"/>
  <c r="U131"/>
  <c r="U126" s="1"/>
  <c r="U18" s="1"/>
  <c r="U24"/>
  <c r="AC116"/>
  <c r="AC131"/>
  <c r="AC126" s="1"/>
  <c r="AC18" s="1"/>
  <c r="AC9" s="1"/>
  <c r="AC24"/>
  <c r="AG116"/>
  <c r="AG131"/>
  <c r="AG126" s="1"/>
  <c r="AG18" s="1"/>
  <c r="AG9" s="1"/>
  <c r="AG24"/>
  <c r="AO131"/>
  <c r="AO126" s="1"/>
  <c r="AO24"/>
  <c r="L135"/>
  <c r="L116"/>
  <c r="L131"/>
  <c r="L24"/>
  <c r="M24" s="1"/>
  <c r="M26"/>
  <c r="K126"/>
  <c r="K18" s="1"/>
  <c r="K9" s="1"/>
  <c r="R116"/>
  <c r="T116"/>
  <c r="X116"/>
  <c r="Z116"/>
  <c r="AD116"/>
  <c r="AE116" s="1"/>
  <c r="AF116"/>
  <c r="AH116"/>
  <c r="AJ116"/>
  <c r="AL116"/>
  <c r="J26"/>
  <c r="H116"/>
  <c r="H131"/>
  <c r="H126" s="1"/>
  <c r="H18" s="1"/>
  <c r="H9" s="1"/>
  <c r="H24"/>
  <c r="O116"/>
  <c r="O131"/>
  <c r="O126" s="1"/>
  <c r="O18" s="1"/>
  <c r="O9" s="1"/>
  <c r="O24"/>
  <c r="S24"/>
  <c r="W116"/>
  <c r="W131"/>
  <c r="W126" s="1"/>
  <c r="W18" s="1"/>
  <c r="W9" s="1"/>
  <c r="W24"/>
  <c r="Y24" s="1"/>
  <c r="AA116"/>
  <c r="AA131"/>
  <c r="AA24"/>
  <c r="AB24" s="1"/>
  <c r="AI116"/>
  <c r="AI131"/>
  <c r="AI126" s="1"/>
  <c r="AI18" s="1"/>
  <c r="AI24"/>
  <c r="AK24" s="1"/>
  <c r="AM116"/>
  <c r="AM131"/>
  <c r="AM24"/>
  <c r="I116"/>
  <c r="I131"/>
  <c r="I24"/>
  <c r="N24"/>
  <c r="N116"/>
  <c r="P116" s="1"/>
  <c r="N131"/>
  <c r="M25"/>
  <c r="L92"/>
  <c r="F28"/>
  <c r="E72"/>
  <c r="F72"/>
  <c r="F56"/>
  <c r="F52"/>
  <c r="F48"/>
  <c r="G44"/>
  <c r="F40"/>
  <c r="G40" s="1"/>
  <c r="F36"/>
  <c r="G36" s="1"/>
  <c r="F27"/>
  <c r="E113"/>
  <c r="E93" s="1"/>
  <c r="E104"/>
  <c r="E100"/>
  <c r="G100" s="1"/>
  <c r="E96"/>
  <c r="G96" s="1"/>
  <c r="E28"/>
  <c r="F71"/>
  <c r="E124" l="1"/>
  <c r="E16" s="1"/>
  <c r="E11" s="1"/>
  <c r="F12"/>
  <c r="G12" s="1"/>
  <c r="E119"/>
  <c r="E88"/>
  <c r="E68" s="1"/>
  <c r="AQ116"/>
  <c r="AN12"/>
  <c r="AP126"/>
  <c r="AP18" s="1"/>
  <c r="AQ131"/>
  <c r="AN24"/>
  <c r="E132"/>
  <c r="E127" s="1"/>
  <c r="E19" s="1"/>
  <c r="AQ24"/>
  <c r="AN20"/>
  <c r="F69"/>
  <c r="AP15"/>
  <c r="AQ123"/>
  <c r="AP16"/>
  <c r="AQ124"/>
  <c r="AP122"/>
  <c r="AQ135"/>
  <c r="AO18"/>
  <c r="AO11"/>
  <c r="AQ20"/>
  <c r="AM126"/>
  <c r="AM18" s="1"/>
  <c r="AN18" s="1"/>
  <c r="AN131"/>
  <c r="AJ20"/>
  <c r="AK128"/>
  <c r="AK116"/>
  <c r="X12"/>
  <c r="X20"/>
  <c r="Y20" s="1"/>
  <c r="Y11" s="1"/>
  <c r="AN21"/>
  <c r="AJ18"/>
  <c r="AK126"/>
  <c r="J116"/>
  <c r="AM11"/>
  <c r="AK131"/>
  <c r="AM14"/>
  <c r="AN122"/>
  <c r="AN11"/>
  <c r="G129"/>
  <c r="AN116"/>
  <c r="AI16"/>
  <c r="AK124"/>
  <c r="AI122"/>
  <c r="AK135"/>
  <c r="AD17"/>
  <c r="AD21"/>
  <c r="AE129"/>
  <c r="AD20"/>
  <c r="AE128"/>
  <c r="AD19"/>
  <c r="AE127"/>
  <c r="AD16"/>
  <c r="AE16" s="1"/>
  <c r="AE124"/>
  <c r="AD15"/>
  <c r="AD126"/>
  <c r="AE131"/>
  <c r="AD122"/>
  <c r="AE135"/>
  <c r="AE24"/>
  <c r="AA20"/>
  <c r="AA11" s="1"/>
  <c r="AB11" s="1"/>
  <c r="AB128"/>
  <c r="AB20" s="1"/>
  <c r="U20"/>
  <c r="U11" s="1"/>
  <c r="V11" s="1"/>
  <c r="V128"/>
  <c r="V20" s="1"/>
  <c r="X19"/>
  <c r="Y127"/>
  <c r="U122"/>
  <c r="V135"/>
  <c r="X14"/>
  <c r="X9" s="1"/>
  <c r="Y9" s="1"/>
  <c r="Y122"/>
  <c r="R122"/>
  <c r="S135"/>
  <c r="G21"/>
  <c r="V131"/>
  <c r="AA126"/>
  <c r="AB131"/>
  <c r="F95"/>
  <c r="G95" s="1"/>
  <c r="Y131"/>
  <c r="AB116"/>
  <c r="Y116"/>
  <c r="Y126"/>
  <c r="Y18"/>
  <c r="T18"/>
  <c r="T9" s="1"/>
  <c r="V126"/>
  <c r="V18" s="1"/>
  <c r="V116"/>
  <c r="S11"/>
  <c r="S131"/>
  <c r="S116"/>
  <c r="Q18"/>
  <c r="Q9" s="1"/>
  <c r="S126"/>
  <c r="S18" s="1"/>
  <c r="N20"/>
  <c r="N11" s="1"/>
  <c r="N126"/>
  <c r="P126" s="1"/>
  <c r="P18" s="1"/>
  <c r="P9" s="1"/>
  <c r="P131"/>
  <c r="N18"/>
  <c r="N9" s="1"/>
  <c r="G65"/>
  <c r="L126"/>
  <c r="M131"/>
  <c r="F92"/>
  <c r="G20"/>
  <c r="L12"/>
  <c r="M12" s="1"/>
  <c r="M21"/>
  <c r="L20"/>
  <c r="M128"/>
  <c r="L19"/>
  <c r="M127"/>
  <c r="G104"/>
  <c r="G114"/>
  <c r="I126"/>
  <c r="J131"/>
  <c r="L122"/>
  <c r="M135"/>
  <c r="I20"/>
  <c r="J128"/>
  <c r="I12"/>
  <c r="J12" s="1"/>
  <c r="J21"/>
  <c r="G28"/>
  <c r="G115"/>
  <c r="G133"/>
  <c r="F136"/>
  <c r="F123" s="1"/>
  <c r="F15" s="1"/>
  <c r="E135"/>
  <c r="E122" s="1"/>
  <c r="E14" s="1"/>
  <c r="E136"/>
  <c r="E123" s="1"/>
  <c r="E15" s="1"/>
  <c r="E10" s="1"/>
  <c r="F137"/>
  <c r="F64"/>
  <c r="G64" s="1"/>
  <c r="F127"/>
  <c r="F19" s="1"/>
  <c r="F117"/>
  <c r="K112"/>
  <c r="K119"/>
  <c r="M119" s="1"/>
  <c r="K95"/>
  <c r="M95" s="1"/>
  <c r="E24"/>
  <c r="E131"/>
  <c r="E126" s="1"/>
  <c r="E18" s="1"/>
  <c r="E9" s="1"/>
  <c r="F70"/>
  <c r="G26"/>
  <c r="G94"/>
  <c r="E112"/>
  <c r="F25"/>
  <c r="G25" s="1"/>
  <c r="G112" l="1"/>
  <c r="E116"/>
  <c r="F10"/>
  <c r="G10" s="1"/>
  <c r="G88"/>
  <c r="G68" s="1"/>
  <c r="F16"/>
  <c r="F11" s="1"/>
  <c r="G11" s="1"/>
  <c r="AN126"/>
  <c r="AQ126"/>
  <c r="AQ15"/>
  <c r="AP10"/>
  <c r="AQ10" s="1"/>
  <c r="AP14"/>
  <c r="AQ122"/>
  <c r="AQ16"/>
  <c r="AP11"/>
  <c r="AQ11" s="1"/>
  <c r="AO9"/>
  <c r="AQ18"/>
  <c r="G118"/>
  <c r="AM9"/>
  <c r="AN9" s="1"/>
  <c r="AK18"/>
  <c r="AJ9"/>
  <c r="X11"/>
  <c r="AJ11"/>
  <c r="AK20"/>
  <c r="G119"/>
  <c r="G128"/>
  <c r="AI14"/>
  <c r="AK122"/>
  <c r="AK16"/>
  <c r="AI11"/>
  <c r="AD10"/>
  <c r="AE10" s="1"/>
  <c r="AE19"/>
  <c r="AD11"/>
  <c r="AE11" s="1"/>
  <c r="AE20"/>
  <c r="AD12"/>
  <c r="AE12" s="1"/>
  <c r="AE21"/>
  <c r="AD14"/>
  <c r="AE122"/>
  <c r="AD18"/>
  <c r="AE18" s="1"/>
  <c r="AE126"/>
  <c r="AA18"/>
  <c r="AA9" s="1"/>
  <c r="AB9" s="1"/>
  <c r="AB126"/>
  <c r="AB18" s="1"/>
  <c r="R14"/>
  <c r="R9" s="1"/>
  <c r="S9" s="1"/>
  <c r="S122"/>
  <c r="U14"/>
  <c r="V122"/>
  <c r="X10"/>
  <c r="Y19"/>
  <c r="Y10" s="1"/>
  <c r="G70"/>
  <c r="G132"/>
  <c r="F135"/>
  <c r="L10"/>
  <c r="M10" s="1"/>
  <c r="M19"/>
  <c r="L11"/>
  <c r="M11" s="1"/>
  <c r="M20"/>
  <c r="L18"/>
  <c r="M18" s="1"/>
  <c r="M126"/>
  <c r="G137"/>
  <c r="G124" s="1"/>
  <c r="I11"/>
  <c r="J11" s="1"/>
  <c r="J20"/>
  <c r="L14"/>
  <c r="M122"/>
  <c r="I18"/>
  <c r="J126"/>
  <c r="G117"/>
  <c r="K92"/>
  <c r="M92" s="1"/>
  <c r="M112"/>
  <c r="K116"/>
  <c r="M116" s="1"/>
  <c r="F24"/>
  <c r="G24" s="1"/>
  <c r="F131"/>
  <c r="F116"/>
  <c r="E92"/>
  <c r="G92" s="1"/>
  <c r="AP9" l="1"/>
  <c r="AQ9" s="1"/>
  <c r="AQ14"/>
  <c r="AK11"/>
  <c r="AK14"/>
  <c r="AI9"/>
  <c r="AK9" s="1"/>
  <c r="AD9"/>
  <c r="AE9" s="1"/>
  <c r="AE14"/>
  <c r="V14"/>
  <c r="U9"/>
  <c r="V9" s="1"/>
  <c r="G116"/>
  <c r="F126"/>
  <c r="G131"/>
  <c r="F122"/>
  <c r="G135"/>
  <c r="G127"/>
  <c r="I9"/>
  <c r="J9" s="1"/>
  <c r="J18"/>
  <c r="M14"/>
  <c r="L9"/>
  <c r="M9" s="1"/>
  <c r="G16" l="1"/>
  <c r="G19"/>
  <c r="F14"/>
  <c r="G14" s="1"/>
  <c r="G122"/>
  <c r="F18"/>
  <c r="G126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F9" i="13" l="1"/>
  <c r="G9" s="1"/>
  <c r="G18"/>
  <c r="C14" i="8"/>
  <c r="D14" s="1"/>
  <c r="C19"/>
  <c r="D19" s="1"/>
  <c r="D5"/>
  <c r="C24" l="1"/>
  <c r="D24"/>
  <c r="S16" i="13" l="1"/>
  <c r="S14"/>
</calcChain>
</file>

<file path=xl/comments1.xml><?xml version="1.0" encoding="utf-8"?>
<comments xmlns="http://schemas.openxmlformats.org/spreadsheetml/2006/main">
  <authors>
    <author>TureyskayEE</author>
  </authors>
  <commentList>
    <comment ref="K7" author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sharedStrings.xml><?xml version="1.0" encoding="utf-8"?>
<sst xmlns="http://schemas.openxmlformats.org/spreadsheetml/2006/main" count="836" uniqueCount="376">
  <si>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</si>
  <si>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</si>
  <si>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</si>
  <si>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</si>
  <si>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</si>
  <si>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</si>
  <si>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</si>
  <si>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</si>
  <si>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</si>
  <si>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</si>
  <si>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</si>
  <si>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</si>
  <si>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</si>
  <si>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</si>
  <si>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</si>
  <si>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</si>
  <si>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</si>
  <si>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</si>
  <si>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</si>
  <si>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</si>
  <si>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</si>
  <si>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</si>
  <si>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</si>
  <si>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</si>
  <si>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</si>
  <si>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</si>
  <si>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</si>
  <si>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</si>
  <si>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</si>
  <si>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</si>
  <si>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</si>
  <si>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</si>
  <si>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</si>
  <si>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</si>
  <si>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</si>
  <si>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</si>
  <si>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</si>
  <si>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</si>
  <si>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</si>
  <si>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</si>
  <si>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</si>
  <si>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</si>
  <si>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</si>
  <si>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</si>
  <si>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</si>
  <si>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</si>
  <si>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</si>
  <si>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</si>
  <si>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</si>
  <si>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</si>
  <si>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</si>
  <si>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</si>
  <si>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</si>
  <si>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</si>
  <si>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</si>
  <si>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</si>
  <si>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</si>
  <si>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</si>
  <si>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</si>
  <si>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</si>
  <si>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</si>
  <si>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</si>
  <si>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</si>
  <si>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</si>
  <si>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</si>
  <si>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</si>
  <si>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</si>
  <si>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</si>
  <si>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</si>
  <si>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</si>
  <si>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</si>
  <si>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</si>
  <si>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</si>
  <si>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</si>
  <si>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</si>
  <si>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</si>
  <si>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</si>
  <si>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</si>
  <si>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</si>
  <si>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</si>
  <si>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</si>
  <si>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</si>
  <si>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</si>
  <si>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</si>
  <si>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</si>
  <si>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</si>
  <si>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</si>
  <si>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</si>
  <si>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</si>
  <si>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</si>
  <si>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</si>
  <si>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</si>
  <si>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</si>
  <si>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</si>
  <si>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</si>
  <si>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</si>
  <si>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</si>
  <si>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</si>
  <si>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</si>
  <si>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</si>
  <si>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</si>
  <si>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</si>
  <si>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</si>
  <si>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</si>
  <si>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</si>
  <si>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</si>
  <si>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</si>
  <si>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</si>
  <si>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</si>
  <si>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</si>
  <si>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</si>
  <si>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</si>
  <si>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</si>
  <si>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</si>
  <si>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</si>
  <si>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</si>
  <si>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</si>
  <si>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</si>
  <si>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</si>
  <si>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</si>
  <si>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</si>
  <si>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</si>
  <si>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</si>
  <si>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</si>
  <si>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</si>
  <si>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</si>
  <si>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</si>
  <si>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</si>
  <si>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</si>
  <si>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</si>
  <si>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</si>
  <si>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</si>
  <si>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</si>
  <si>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</si>
  <si>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</si>
  <si>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</si>
  <si>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</si>
  <si>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</si>
  <si>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</si>
  <si>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</si>
  <si>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</si>
  <si>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</si>
  <si>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</si>
  <si>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</si>
  <si>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</si>
  <si>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</si>
  <si>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</si>
  <si>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</si>
  <si>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</si>
  <si>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</si>
  <si>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</si>
  <si>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</si>
  <si>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</si>
  <si>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</si>
  <si>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</si>
  <si>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</si>
  <si>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</si>
  <si>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</si>
  <si>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</si>
  <si>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</si>
  <si>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</si>
  <si>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</si>
  <si>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</si>
  <si>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</si>
  <si>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</si>
  <si>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</si>
  <si>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</si>
  <si>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</si>
  <si>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</si>
  <si>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</si>
  <si>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</si>
  <si>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</si>
  <si>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</si>
  <si>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</si>
  <si>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</si>
  <si>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</si>
  <si>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</si>
  <si>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</si>
  <si>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</si>
  <si>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</si>
  <si>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</si>
  <si>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</si>
  <si>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</si>
  <si>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</si>
  <si>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</si>
  <si>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</si>
  <si>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</si>
  <si>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</si>
  <si>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</si>
  <si>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</si>
  <si>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</si>
  <si>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</si>
  <si>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</si>
  <si>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</si>
  <si>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</si>
  <si>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</si>
  <si>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</si>
  <si>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</si>
  <si>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</si>
  <si>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</si>
  <si>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</si>
  <si>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</si>
  <si>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</si>
  <si>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</si>
  <si>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</si>
  <si>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</si>
  <si>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</si>
  <si>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</si>
  <si>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</si>
  <si>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</si>
  <si>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</si>
  <si>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</si>
  <si>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</si>
  <si>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</si>
  <si>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</si>
  <si>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</si>
  <si>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</si>
  <si>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</si>
  <si>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</si>
  <si>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</si>
  <si>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</si>
  <si>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</si>
  <si>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</si>
  <si>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</si>
  <si>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</si>
  <si>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</si>
  <si>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</si>
  <si>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</si>
  <si>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</si>
  <si>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</si>
  <si>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</si>
  <si>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</si>
  <si>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</si>
  <si>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</si>
  <si>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</si>
  <si>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</si>
  <si>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</si>
  <si>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</si>
  <si>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</si>
  <si>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</si>
  <si>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</si>
  <si>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</si>
  <si>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</si>
  <si>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</si>
  <si>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</si>
  <si>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</si>
  <si>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</si>
  <si>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</si>
  <si>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</si>
  <si>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</si>
  <si>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</si>
  <si>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</si>
  <si>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</si>
  <si>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</si>
  <si>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</si>
  <si>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</si>
  <si>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</si>
  <si>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</si>
  <si>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</si>
  <si>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</si>
  <si>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</si>
  <si>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фактически
профинансировано</t>
  </si>
  <si>
    <t>1.</t>
  </si>
  <si>
    <t>2.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</si>
  <si>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</si>
  <si>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</si>
  <si>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</si>
  <si>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</si>
  <si>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</si>
  <si>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</si>
  <si>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</si>
  <si>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>привлеченные средства</t>
  </si>
  <si>
    <t>Наименование мероприятий муниципальной программы*</t>
  </si>
  <si>
    <t>Всего по муниципальной программе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</si>
  <si>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</si>
  <si>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</si>
  <si>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</si>
  <si>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Результаты реализации муниципальной программы</t>
  </si>
  <si>
    <t xml:space="preserve">Наличие, объемы и состояние объектов незавершенного строительства, в том числе:
местный бюджет </t>
  </si>
  <si>
    <t>Причина отклонения плановых показателей от фактических</t>
  </si>
  <si>
    <t>бюджет района</t>
  </si>
  <si>
    <t>Таблица 4</t>
  </si>
  <si>
    <t>Таблица 5</t>
  </si>
  <si>
    <t>наименование муниципальной программы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</si>
  <si>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</si>
  <si>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</si>
  <si>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</si>
  <si>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Согласовано:</t>
  </si>
  <si>
    <t>сумма экономии по итогам закупок, предложения по перераспределению сэкономленных средств</t>
  </si>
  <si>
    <t xml:space="preserve">Цель: создание условий, ориентирующих граждан на здоровый образ жизни, в том числе на занятия физической культурой и спортом, 
развитие спортивной инфраструктуры, обеспечение комплексной безопасности и комфортных условий в учреждениях спорта в
Нижневартовском районе в 2014–2020 годах
</t>
  </si>
  <si>
    <t>Поощрение кандидатов и участников всероссийских и международных соревнований</t>
  </si>
  <si>
    <t xml:space="preserve">Задача 1. Развитие массовой физической культуры и спорта, спортивной инфраструктуры, обеспечение комплексной безопасности
и комфортных условий в учреждениях спорта, пропаганда здорового образа жизни
</t>
  </si>
  <si>
    <t>Сохранение кадрового потенциала</t>
  </si>
  <si>
    <t>иные внебюджетные источники</t>
  </si>
  <si>
    <t>ВСЕГО по муниципальной программе:</t>
  </si>
  <si>
    <t xml:space="preserve">отдел по физической культуре и спорту адми-нистрации района
</t>
  </si>
  <si>
    <t xml:space="preserve">муниципальное казенное учреждение «Управ-ление капитального строительства по застрой-ке Нижневартовского района»
</t>
  </si>
  <si>
    <t xml:space="preserve">муниципальное автономное образовательное учреждение дополнительного образования де-тей «Специализированная детско-юношеская спортивная школа олимпийского резерва Нижневартовского района»
</t>
  </si>
  <si>
    <t xml:space="preserve">инвестиции в объекты муниципальной собст-венности
</t>
  </si>
  <si>
    <t xml:space="preserve">прочие расходы
</t>
  </si>
  <si>
    <t>Организация и проведение районного праздника «Спортивная элита»</t>
  </si>
  <si>
    <t>Присвоение спортивных разрядов</t>
  </si>
  <si>
    <t>Обеспечение участия в летних учебно-тренировочных сборах спортсменов района</t>
  </si>
  <si>
    <t>Обеспечение участия спортсменов района в учебно-тренировочных сборах и соревнованиях (согласно календар-ному плану)</t>
  </si>
  <si>
    <t>Специалист  Департамента финансов</t>
  </si>
  <si>
    <t>пгт. Излучинск Реконструкция 5 блока МОМСШ № 1 ул. Школьная 5</t>
  </si>
  <si>
    <t>муниципальное автономное образовательное учреждение дополнительного образования детей Новоаганская детско юношеская спортивная школа "Олимп"</t>
  </si>
  <si>
    <t>Улучшение материально-технической базы учреждений</t>
  </si>
  <si>
    <t>СОГЛАСОВАНО:</t>
  </si>
  <si>
    <t xml:space="preserve"> ГРАФИК </t>
  </si>
  <si>
    <t>программы Нижневартовского района</t>
  </si>
  <si>
    <t>наименование программы</t>
  </si>
  <si>
    <t>по социальным вопросам</t>
  </si>
  <si>
    <t>Количество граждан, систематически занимающихся физической культурой и спортом, чел.</t>
  </si>
  <si>
    <t xml:space="preserve">Численность занимающихся физической культурой и спортом в детско-юношеских спортивных школах, чел. </t>
  </si>
  <si>
    <t xml:space="preserve">Количество медалей, завоеванных спортсменами района на официальных окружных, всероссийских и международных соревнованиях, чел. </t>
  </si>
  <si>
    <t xml:space="preserve">Обеспеченность единовременной пропускной способностью (ЕПС) спортивных сооружений,% </t>
  </si>
  <si>
    <t xml:space="preserve">Доля положительных отзывов, полученных в ходе социологических исследований,%  </t>
  </si>
  <si>
    <t xml:space="preserve">Руководитель  </t>
  </si>
  <si>
    <t>Приобретение оборудования (Олимп)</t>
  </si>
  <si>
    <t>Мероприятие по развитию массовой физической культуры и спорта</t>
  </si>
  <si>
    <t>1.1.1</t>
  </si>
  <si>
    <t>1.1.2.</t>
  </si>
  <si>
    <t>1.1.3.</t>
  </si>
  <si>
    <t>1.1.4.</t>
  </si>
  <si>
    <t>1.1.5.</t>
  </si>
  <si>
    <t>1.1.6.</t>
  </si>
  <si>
    <t>1.1.6.1.</t>
  </si>
  <si>
    <t>Итого по мероприятию 1.1.</t>
  </si>
  <si>
    <t>Укрепление материально-технической базы учреждений физической культуры и спорта</t>
  </si>
  <si>
    <t>2.1.2.</t>
  </si>
  <si>
    <t>Итого по мероприятию 2.1.</t>
  </si>
  <si>
    <t>Обеспечение деятельности муниципальных учреждений в сфере физической культуры и спорта</t>
  </si>
  <si>
    <t>3.1.1.</t>
  </si>
  <si>
    <t>3.1.2.</t>
  </si>
  <si>
    <t>3.1.3.</t>
  </si>
  <si>
    <t>Итого по мероприятию 3.1.</t>
  </si>
  <si>
    <t>2.1.1.</t>
  </si>
  <si>
    <t>-</t>
  </si>
  <si>
    <t>Заместитель главы  района</t>
  </si>
  <si>
    <t>Е.В.Кузнецова</t>
  </si>
  <si>
    <t>График (сетевой график) реализации  муниципальной программы</t>
  </si>
  <si>
    <t>Загородный стационарный лагерь круглосуточного пребывания детей «Лесная сказка», вторая очередь, пгт. Излучинск Нижневартовского района</t>
  </si>
  <si>
    <t>Б.А.Ненашев</t>
  </si>
  <si>
    <t>Б.А. Ненашев</t>
  </si>
  <si>
    <t>тел. 49-47-10</t>
  </si>
  <si>
    <t>Исполняющий обязанности начальника отдела</t>
  </si>
  <si>
    <t>Обеспечение учреждений коммунальными услугами, услугами связи, транспортными услугами и прочими услугами</t>
  </si>
  <si>
    <t>И.О. начальника отдела</t>
  </si>
  <si>
    <t>Строительство спортивных объектов</t>
  </si>
  <si>
    <t xml:space="preserve"> реализации в  2018 году муниципальной </t>
  </si>
  <si>
    <t>"Развитие физической культуры и спорта в Нижневартовском районе на 2018-2025 годы и на период до конца 2030 года" на 01.02.2018 г.</t>
  </si>
  <si>
    <t>___________О.В. Липунова</t>
  </si>
  <si>
    <t>"Развитие физической культуры и спорта в Нижневартовском районе на 2018-2025 годы и на период до конца 2030 года"</t>
  </si>
  <si>
    <t>план
на 2018 год</t>
  </si>
  <si>
    <t>1.1.1.1</t>
  </si>
  <si>
    <t>Организация и проведение    физкультурных мероприятий, включенных в ежегодную спартакиаду района негосударственными организациями, в том числе социально ориентированными некоммерческими организациями</t>
  </si>
  <si>
    <t xml:space="preserve">Приобретение инвентаря и оборудования </t>
  </si>
  <si>
    <t>2.1.3</t>
  </si>
  <si>
    <t xml:space="preserve"> Крытый хоккейный корт пгт.Новоаганске </t>
  </si>
  <si>
    <t>3.1.4.</t>
  </si>
  <si>
    <t>Реализация энергосберегающих мероприятий</t>
  </si>
  <si>
    <t>Целевые показатели муниципальной программы "Развитие физической культуры и спорта в Нижневартовском районе на 2018-2025 годы и на период до конца 2030 года"</t>
  </si>
  <si>
    <t>Значение показателя на 2018 год</t>
  </si>
  <si>
    <t>повышение доходов от предоставления платных услуг − на 15 процентов</t>
  </si>
  <si>
    <t>увеличение доли средств бюджета района, выделяемых негосударственным организациям, в том числе социально ориентированным некоммерческим организациям, до 15 %</t>
  </si>
  <si>
    <t>Эффективность расходования бюджетных средств − не менее 100 процентов</t>
  </si>
  <si>
    <t>Доля граждан, занимающихся физической культурой и спортом по месту работы, в общей численности населения, занятого в экономике</t>
  </si>
  <si>
    <t xml:space="preserve">Доля лиц с ограниченными возможностями здоровья и инвалидов, систематически занимающихся физической культурой и спортом, в общей численности данной категории населения </t>
  </si>
  <si>
    <t>Доля граждан, выполнивших нормативы Всероссийского физкультурно-спортивного комплекса «Готов к труду и обороне» (ГТО), в общей численности населения, принявшего участие в сдаче нормативов Всероссийского физкультурно-спортивного комплекса «Готов к труду и обороне» (ГТО)</t>
  </si>
  <si>
    <t>тел. 47-47-10</t>
  </si>
  <si>
    <t>безвозмездные поступления от физических и юридических лиц</t>
  </si>
  <si>
    <t>Сохранение кадрового потенциала, выплата заработной платы, достижение цлевого показателя по реализации Указа Президента 100%, оплата коммунальных услуг, оплата содержаний имущества учреждений, услуги связи, транспортные услуги и прочими услугами по счет-фактурам и выставленным счетам.</t>
  </si>
  <si>
    <t>Доля населения, систематически занимающегося физической культурой и спортом (%)</t>
  </si>
  <si>
    <t>Доля обучающихся, систематически занимающихся физической культурой и спортом, в общей численности учащихся − от 64 до 80 процентов</t>
  </si>
  <si>
    <t>Доля детей, занимающихся физической культурой и спортом в детско-юношеских спортивных школах, в возрасте от 5 до 18 лет (%)</t>
  </si>
</sst>
</file>

<file path=xl/styles.xml><?xml version="1.0" encoding="utf-8"?>
<styleSheet xmlns="http://schemas.openxmlformats.org/spreadsheetml/2006/main">
  <numFmts count="8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</numFmts>
  <fonts count="34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4"/>
      <color indexed="8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478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horizontal="left"/>
    </xf>
    <xf numFmtId="164" fontId="19" fillId="0" borderId="0" xfId="0" applyNumberFormat="1" applyFont="1" applyFill="1" applyBorder="1" applyAlignment="1" applyProtection="1">
      <alignment horizontal="left"/>
    </xf>
    <xf numFmtId="0" fontId="21" fillId="0" borderId="0" xfId="0" applyFont="1"/>
    <xf numFmtId="0" fontId="19" fillId="0" borderId="0" xfId="0" applyFont="1" applyFill="1" applyBorder="1" applyAlignment="1" applyProtection="1">
      <alignment horizontal="left"/>
    </xf>
    <xf numFmtId="3" fontId="6" fillId="0" borderId="0" xfId="0" applyNumberFormat="1" applyFont="1" applyAlignment="1">
      <alignment horizontal="center" vertical="center"/>
    </xf>
    <xf numFmtId="0" fontId="21" fillId="0" borderId="0" xfId="0" applyNumberFormat="1" applyFont="1" applyAlignment="1">
      <alignment horizontal="center"/>
    </xf>
    <xf numFmtId="0" fontId="21" fillId="0" borderId="0" xfId="0" applyFont="1" applyFill="1" applyAlignment="1">
      <alignment horizontal="right"/>
    </xf>
    <xf numFmtId="0" fontId="21" fillId="0" borderId="0" xfId="0" applyNumberFormat="1" applyFont="1" applyBorder="1" applyAlignment="1">
      <alignment horizontal="center"/>
    </xf>
    <xf numFmtId="0" fontId="21" fillId="0" borderId="6" xfId="0" applyNumberFormat="1" applyFont="1" applyBorder="1" applyAlignment="1">
      <alignment horizontal="center"/>
    </xf>
    <xf numFmtId="0" fontId="19" fillId="0" borderId="1" xfId="0" applyFont="1" applyFill="1" applyBorder="1" applyAlignment="1">
      <alignment horizontal="left" vertical="top" wrapText="1"/>
    </xf>
    <xf numFmtId="4" fontId="19" fillId="0" borderId="1" xfId="0" applyNumberFormat="1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21" fillId="0" borderId="0" xfId="0" applyNumberFormat="1" applyFont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21" fillId="0" borderId="0" xfId="0" applyFont="1" applyFill="1"/>
    <xf numFmtId="0" fontId="21" fillId="0" borderId="0" xfId="0" applyNumberFormat="1" applyFont="1" applyAlignment="1">
      <alignment horizontal="left"/>
    </xf>
    <xf numFmtId="43" fontId="18" fillId="0" borderId="1" xfId="2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1" xfId="0" applyNumberFormat="1" applyFont="1" applyBorder="1" applyAlignment="1">
      <alignment horizontal="center" vertical="top"/>
    </xf>
    <xf numFmtId="0" fontId="20" fillId="0" borderId="1" xfId="0" applyNumberFormat="1" applyFont="1" applyBorder="1" applyAlignment="1">
      <alignment horizontal="center" vertical="top"/>
    </xf>
    <xf numFmtId="41" fontId="18" fillId="0" borderId="1" xfId="2" applyNumberFormat="1" applyFont="1" applyFill="1" applyBorder="1" applyAlignment="1">
      <alignment horizontal="left" vertical="top" wrapText="1"/>
    </xf>
    <xf numFmtId="0" fontId="18" fillId="0" borderId="0" xfId="0" applyFont="1" applyFill="1" applyAlignment="1" applyProtection="1">
      <alignment horizontal="left" vertical="top" wrapText="1"/>
    </xf>
    <xf numFmtId="0" fontId="25" fillId="0" borderId="0" xfId="0" applyFont="1"/>
    <xf numFmtId="0" fontId="4" fillId="0" borderId="0" xfId="0" applyFont="1" applyAlignment="1">
      <alignment horizontal="left"/>
    </xf>
    <xf numFmtId="0" fontId="27" fillId="0" borderId="0" xfId="0" applyFont="1" applyAlignment="1">
      <alignment vertical="top" wrapText="1"/>
    </xf>
    <xf numFmtId="0" fontId="29" fillId="0" borderId="0" xfId="0" applyFont="1" applyAlignment="1">
      <alignment vertical="center"/>
    </xf>
    <xf numFmtId="0" fontId="19" fillId="0" borderId="0" xfId="0" applyFont="1" applyFill="1" applyBorder="1" applyAlignment="1" applyProtection="1"/>
    <xf numFmtId="169" fontId="10" fillId="0" borderId="0" xfId="0" applyNumberFormat="1" applyFont="1" applyFill="1" applyBorder="1" applyAlignment="1" applyProtection="1"/>
    <xf numFmtId="169" fontId="19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left" wrapText="1"/>
    </xf>
    <xf numFmtId="169" fontId="19" fillId="0" borderId="0" xfId="0" applyNumberFormat="1" applyFont="1" applyFill="1" applyBorder="1" applyAlignment="1" applyProtection="1">
      <alignment horizontal="left" wrapText="1"/>
    </xf>
    <xf numFmtId="0" fontId="16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3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9" fillId="0" borderId="0" xfId="0" applyFont="1" applyFill="1" applyBorder="1" applyAlignment="1" applyProtection="1">
      <alignment horizontal="left" vertical="top"/>
    </xf>
    <xf numFmtId="169" fontId="10" fillId="0" borderId="0" xfId="0" applyNumberFormat="1" applyFont="1" applyFill="1" applyBorder="1" applyAlignment="1" applyProtection="1">
      <alignment horizontal="left" vertical="top"/>
    </xf>
    <xf numFmtId="169" fontId="19" fillId="0" borderId="0" xfId="0" applyNumberFormat="1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>
      <alignment horizontal="left" vertical="top" wrapText="1"/>
    </xf>
    <xf numFmtId="169" fontId="19" fillId="0" borderId="0" xfId="0" applyNumberFormat="1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/>
    </xf>
    <xf numFmtId="164" fontId="18" fillId="0" borderId="0" xfId="0" applyNumberFormat="1" applyFont="1" applyFill="1" applyBorder="1" applyAlignment="1" applyProtection="1">
      <alignment horizontal="left" vertical="top"/>
    </xf>
    <xf numFmtId="0" fontId="18" fillId="0" borderId="0" xfId="0" applyFont="1" applyFill="1" applyAlignment="1" applyProtection="1">
      <alignment horizontal="left" vertical="top"/>
    </xf>
    <xf numFmtId="164" fontId="18" fillId="0" borderId="0" xfId="2" applyNumberFormat="1" applyFont="1" applyFill="1" applyBorder="1" applyAlignment="1" applyProtection="1">
      <alignment horizontal="left" vertical="top" wrapText="1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right" vertical="center"/>
    </xf>
    <xf numFmtId="10" fontId="18" fillId="0" borderId="1" xfId="0" applyNumberFormat="1" applyFont="1" applyFill="1" applyBorder="1" applyAlignment="1" applyProtection="1">
      <alignment horizontal="center" vertical="center" wrapText="1"/>
    </xf>
    <xf numFmtId="1" fontId="18" fillId="0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vertical="center"/>
    </xf>
    <xf numFmtId="164" fontId="18" fillId="0" borderId="1" xfId="0" applyNumberFormat="1" applyFont="1" applyFill="1" applyBorder="1" applyAlignment="1" applyProtection="1">
      <alignment vertical="top" wrapText="1"/>
    </xf>
    <xf numFmtId="0" fontId="17" fillId="0" borderId="1" xfId="0" applyFont="1" applyFill="1" applyBorder="1" applyAlignment="1" applyProtection="1">
      <alignment vertical="top" wrapText="1"/>
    </xf>
    <xf numFmtId="0" fontId="18" fillId="0" borderId="1" xfId="0" applyFont="1" applyFill="1" applyBorder="1" applyAlignment="1" applyProtection="1">
      <alignment vertical="top" wrapText="1"/>
    </xf>
    <xf numFmtId="0" fontId="18" fillId="0" borderId="0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left" vertical="center"/>
    </xf>
    <xf numFmtId="164" fontId="18" fillId="0" borderId="1" xfId="0" applyNumberFormat="1" applyFont="1" applyFill="1" applyBorder="1" applyAlignment="1" applyProtection="1">
      <alignment vertical="center" wrapText="1"/>
    </xf>
    <xf numFmtId="164" fontId="18" fillId="0" borderId="1" xfId="0" applyNumberFormat="1" applyFont="1" applyFill="1" applyBorder="1" applyAlignment="1">
      <alignment wrapText="1"/>
    </xf>
    <xf numFmtId="0" fontId="18" fillId="0" borderId="1" xfId="0" applyFont="1" applyFill="1" applyBorder="1" applyAlignment="1" applyProtection="1">
      <alignment wrapText="1"/>
      <protection locked="0"/>
    </xf>
    <xf numFmtId="164" fontId="17" fillId="0" borderId="1" xfId="0" applyNumberFormat="1" applyFont="1" applyFill="1" applyBorder="1" applyAlignment="1">
      <alignment wrapText="1"/>
    </xf>
    <xf numFmtId="0" fontId="18" fillId="0" borderId="12" xfId="0" applyFont="1" applyFill="1" applyBorder="1" applyAlignment="1" applyProtection="1">
      <alignment vertical="top" wrapText="1"/>
    </xf>
    <xf numFmtId="0" fontId="18" fillId="0" borderId="0" xfId="0" applyFont="1" applyFill="1" applyBorder="1" applyAlignment="1" applyProtection="1">
      <alignment horizontal="justify" vertical="top"/>
    </xf>
    <xf numFmtId="169" fontId="18" fillId="0" borderId="0" xfId="0" applyNumberFormat="1" applyFont="1" applyFill="1" applyBorder="1" applyAlignment="1" applyProtection="1">
      <alignment horizontal="left" vertical="top" wrapText="1"/>
    </xf>
    <xf numFmtId="0" fontId="18" fillId="0" borderId="0" xfId="0" applyFont="1" applyFill="1" applyAlignment="1" applyProtection="1">
      <alignment horizontal="left" vertical="center" wrapText="1"/>
    </xf>
    <xf numFmtId="164" fontId="18" fillId="0" borderId="0" xfId="2" applyNumberFormat="1" applyFont="1" applyFill="1" applyBorder="1" applyAlignment="1" applyProtection="1">
      <alignment horizontal="left" vertical="center" wrapText="1"/>
    </xf>
    <xf numFmtId="0" fontId="18" fillId="0" borderId="0" xfId="0" applyFont="1" applyFill="1" applyAlignment="1">
      <alignment horizontal="left" wrapText="1"/>
    </xf>
    <xf numFmtId="0" fontId="18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 wrapText="1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vertical="center" wrapText="1"/>
    </xf>
    <xf numFmtId="0" fontId="26" fillId="0" borderId="0" xfId="0" applyFont="1"/>
    <xf numFmtId="164" fontId="18" fillId="0" borderId="1" xfId="2" applyNumberFormat="1" applyFont="1" applyFill="1" applyBorder="1" applyAlignment="1" applyProtection="1">
      <alignment horizontal="right" vertical="top" wrapText="1"/>
    </xf>
    <xf numFmtId="4" fontId="20" fillId="0" borderId="1" xfId="0" applyNumberFormat="1" applyFont="1" applyFill="1" applyBorder="1" applyAlignment="1">
      <alignment horizontal="left" vertical="top" wrapText="1"/>
    </xf>
    <xf numFmtId="0" fontId="18" fillId="0" borderId="0" xfId="0" applyFont="1" applyFill="1" applyBorder="1" applyAlignment="1" applyProtection="1">
      <alignment horizontal="left" vertical="center" wrapText="1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wrapText="1"/>
    </xf>
    <xf numFmtId="0" fontId="18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center" vertical="top"/>
    </xf>
    <xf numFmtId="164" fontId="17" fillId="0" borderId="1" xfId="2" applyNumberFormat="1" applyFont="1" applyFill="1" applyBorder="1" applyAlignment="1" applyProtection="1">
      <alignment horizontal="right" vertical="top" wrapText="1"/>
    </xf>
    <xf numFmtId="164" fontId="18" fillId="0" borderId="12" xfId="2" applyNumberFormat="1" applyFont="1" applyFill="1" applyBorder="1" applyAlignment="1" applyProtection="1">
      <alignment horizontal="right" vertical="top" wrapText="1"/>
    </xf>
    <xf numFmtId="164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 applyProtection="1">
      <alignment horizontal="left" vertical="center"/>
    </xf>
    <xf numFmtId="164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wrapText="1"/>
    </xf>
    <xf numFmtId="0" fontId="18" fillId="0" borderId="0" xfId="0" applyFont="1" applyFill="1" applyBorder="1" applyAlignment="1" applyProtection="1">
      <alignment horizontal="left"/>
    </xf>
    <xf numFmtId="4" fontId="18" fillId="0" borderId="0" xfId="0" applyNumberFormat="1" applyFont="1" applyFill="1" applyBorder="1" applyAlignment="1" applyProtection="1">
      <alignment horizontal="left" vertical="center"/>
    </xf>
    <xf numFmtId="4" fontId="18" fillId="0" borderId="0" xfId="0" applyNumberFormat="1" applyFont="1" applyFill="1" applyBorder="1" applyAlignment="1" applyProtection="1">
      <alignment horizontal="left" vertical="top" wrapText="1"/>
    </xf>
    <xf numFmtId="4" fontId="18" fillId="0" borderId="0" xfId="0" applyNumberFormat="1" applyFont="1" applyFill="1" applyAlignment="1" applyProtection="1">
      <alignment horizontal="left" vertical="center"/>
    </xf>
    <xf numFmtId="4" fontId="18" fillId="0" borderId="0" xfId="0" applyNumberFormat="1" applyFont="1" applyFill="1" applyAlignment="1" applyProtection="1">
      <alignment horizontal="right" vertical="center"/>
    </xf>
    <xf numFmtId="1" fontId="18" fillId="0" borderId="14" xfId="0" applyNumberFormat="1" applyFont="1" applyFill="1" applyBorder="1" applyAlignment="1" applyProtection="1">
      <alignment horizontal="center" vertical="center" wrapText="1"/>
    </xf>
    <xf numFmtId="1" fontId="18" fillId="0" borderId="22" xfId="0" applyNumberFormat="1" applyFont="1" applyFill="1" applyBorder="1" applyAlignment="1" applyProtection="1">
      <alignment horizontal="center" vertical="center"/>
    </xf>
    <xf numFmtId="1" fontId="18" fillId="0" borderId="0" xfId="0" applyNumberFormat="1" applyFont="1" applyFill="1" applyBorder="1" applyAlignment="1" applyProtection="1">
      <alignment horizontal="center" vertical="center"/>
    </xf>
    <xf numFmtId="164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wrapText="1"/>
    </xf>
    <xf numFmtId="0" fontId="18" fillId="0" borderId="0" xfId="0" applyFont="1" applyFill="1" applyBorder="1" applyAlignment="1" applyProtection="1">
      <alignment horizontal="left"/>
    </xf>
    <xf numFmtId="164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wrapText="1"/>
    </xf>
    <xf numFmtId="0" fontId="18" fillId="0" borderId="0" xfId="0" applyFont="1" applyFill="1" applyBorder="1" applyAlignment="1" applyProtection="1">
      <alignment horizontal="left"/>
    </xf>
    <xf numFmtId="164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wrapText="1"/>
    </xf>
    <xf numFmtId="0" fontId="18" fillId="0" borderId="0" xfId="0" applyFont="1" applyFill="1" applyBorder="1" applyAlignment="1" applyProtection="1">
      <alignment horizontal="left"/>
    </xf>
    <xf numFmtId="164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wrapText="1"/>
    </xf>
    <xf numFmtId="0" fontId="18" fillId="0" borderId="0" xfId="0" applyFont="1" applyFill="1" applyBorder="1" applyAlignment="1" applyProtection="1">
      <alignment horizontal="center" vertical="top"/>
    </xf>
    <xf numFmtId="164" fontId="18" fillId="0" borderId="24" xfId="0" applyNumberFormat="1" applyFont="1" applyFill="1" applyBorder="1" applyAlignment="1" applyProtection="1">
      <alignment horizontal="center" vertical="top" wrapText="1"/>
    </xf>
    <xf numFmtId="164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wrapText="1"/>
    </xf>
    <xf numFmtId="0" fontId="18" fillId="0" borderId="0" xfId="0" applyFont="1" applyFill="1" applyBorder="1" applyAlignment="1" applyProtection="1">
      <alignment horizontal="left"/>
    </xf>
    <xf numFmtId="164" fontId="18" fillId="0" borderId="22" xfId="0" applyNumberFormat="1" applyFont="1" applyFill="1" applyBorder="1" applyAlignment="1" applyProtection="1">
      <alignment horizontal="left" vertical="top" wrapText="1"/>
    </xf>
    <xf numFmtId="164" fontId="18" fillId="5" borderId="1" xfId="2" applyNumberFormat="1" applyFont="1" applyFill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center" wrapText="1"/>
    </xf>
    <xf numFmtId="164" fontId="18" fillId="6" borderId="1" xfId="2" applyNumberFormat="1" applyFont="1" applyFill="1" applyBorder="1" applyAlignment="1" applyProtection="1">
      <alignment horizontal="right" vertical="top" wrapText="1"/>
    </xf>
    <xf numFmtId="0" fontId="17" fillId="6" borderId="0" xfId="0" applyFont="1" applyFill="1" applyBorder="1" applyAlignment="1" applyProtection="1">
      <alignment vertical="center"/>
    </xf>
    <xf numFmtId="164" fontId="18" fillId="6" borderId="1" xfId="0" applyNumberFormat="1" applyFont="1" applyFill="1" applyBorder="1" applyAlignment="1" applyProtection="1">
      <alignment vertical="top" wrapText="1"/>
    </xf>
    <xf numFmtId="0" fontId="18" fillId="6" borderId="0" xfId="0" applyFont="1" applyFill="1" applyBorder="1" applyAlignment="1" applyProtection="1">
      <alignment vertical="center"/>
    </xf>
    <xf numFmtId="0" fontId="18" fillId="6" borderId="1" xfId="0" applyFont="1" applyFill="1" applyBorder="1" applyAlignment="1" applyProtection="1">
      <alignment vertical="top" wrapText="1"/>
    </xf>
    <xf numFmtId="0" fontId="17" fillId="6" borderId="1" xfId="0" applyFont="1" applyFill="1" applyBorder="1" applyAlignment="1">
      <alignment wrapText="1"/>
    </xf>
    <xf numFmtId="164" fontId="18" fillId="6" borderId="1" xfId="0" applyNumberFormat="1" applyFont="1" applyFill="1" applyBorder="1" applyAlignment="1">
      <alignment wrapText="1"/>
    </xf>
    <xf numFmtId="0" fontId="18" fillId="6" borderId="1" xfId="0" applyFont="1" applyFill="1" applyBorder="1" applyAlignment="1">
      <alignment wrapText="1"/>
    </xf>
    <xf numFmtId="0" fontId="18" fillId="6" borderId="1" xfId="0" applyFont="1" applyFill="1" applyBorder="1" applyAlignment="1" applyProtection="1">
      <alignment wrapText="1"/>
      <protection locked="0"/>
    </xf>
    <xf numFmtId="1" fontId="18" fillId="4" borderId="1" xfId="0" applyNumberFormat="1" applyFont="1" applyFill="1" applyBorder="1" applyAlignment="1" applyProtection="1">
      <alignment horizontal="center" vertical="center" wrapText="1"/>
    </xf>
    <xf numFmtId="4" fontId="18" fillId="4" borderId="0" xfId="0" applyNumberFormat="1" applyFont="1" applyFill="1" applyBorder="1" applyAlignment="1" applyProtection="1">
      <alignment horizontal="left"/>
    </xf>
    <xf numFmtId="4" fontId="18" fillId="4" borderId="0" xfId="0" applyNumberFormat="1" applyFont="1" applyFill="1" applyBorder="1" applyAlignment="1" applyProtection="1">
      <alignment horizontal="left" vertical="top" wrapText="1"/>
    </xf>
    <xf numFmtId="4" fontId="18" fillId="4" borderId="0" xfId="0" applyNumberFormat="1" applyFont="1" applyFill="1" applyAlignment="1" applyProtection="1">
      <alignment horizontal="left" vertical="center"/>
    </xf>
    <xf numFmtId="4" fontId="18" fillId="4" borderId="0" xfId="0" applyNumberFormat="1" applyFont="1" applyFill="1" applyAlignment="1">
      <alignment horizontal="left"/>
    </xf>
    <xf numFmtId="4" fontId="18" fillId="4" borderId="0" xfId="0" applyNumberFormat="1" applyFont="1" applyFill="1" applyAlignment="1" applyProtection="1">
      <alignment horizontal="right" vertical="center"/>
    </xf>
    <xf numFmtId="164" fontId="17" fillId="4" borderId="1" xfId="2" applyNumberFormat="1" applyFont="1" applyFill="1" applyBorder="1" applyAlignment="1" applyProtection="1">
      <alignment horizontal="right" vertical="top" wrapText="1"/>
    </xf>
    <xf numFmtId="164" fontId="18" fillId="4" borderId="1" xfId="2" applyNumberFormat="1" applyFont="1" applyFill="1" applyBorder="1" applyAlignment="1" applyProtection="1">
      <alignment horizontal="right" vertical="top" wrapText="1"/>
    </xf>
    <xf numFmtId="164" fontId="17" fillId="0" borderId="22" xfId="2" applyNumberFormat="1" applyFont="1" applyFill="1" applyBorder="1" applyAlignment="1" applyProtection="1">
      <alignment horizontal="right" vertical="top" wrapText="1"/>
    </xf>
    <xf numFmtId="164" fontId="17" fillId="6" borderId="1" xfId="2" applyNumberFormat="1" applyFont="1" applyFill="1" applyBorder="1" applyAlignment="1" applyProtection="1">
      <alignment horizontal="right" vertical="top" wrapText="1"/>
    </xf>
    <xf numFmtId="164" fontId="18" fillId="6" borderId="22" xfId="0" applyNumberFormat="1" applyFont="1" applyFill="1" applyBorder="1" applyAlignment="1" applyProtection="1">
      <alignment horizontal="left" vertical="top" wrapText="1"/>
    </xf>
    <xf numFmtId="164" fontId="17" fillId="6" borderId="22" xfId="2" applyNumberFormat="1" applyFont="1" applyFill="1" applyBorder="1" applyAlignment="1" applyProtection="1">
      <alignment horizontal="right" vertical="top" wrapText="1"/>
    </xf>
    <xf numFmtId="164" fontId="18" fillId="6" borderId="22" xfId="2" applyNumberFormat="1" applyFont="1" applyFill="1" applyBorder="1" applyAlignment="1" applyProtection="1">
      <alignment horizontal="right" vertical="top" wrapText="1"/>
    </xf>
    <xf numFmtId="164" fontId="18" fillId="4" borderId="12" xfId="2" applyNumberFormat="1" applyFont="1" applyFill="1" applyBorder="1" applyAlignment="1" applyProtection="1">
      <alignment horizontal="right" vertical="top" wrapText="1"/>
    </xf>
    <xf numFmtId="164" fontId="17" fillId="7" borderId="1" xfId="0" applyNumberFormat="1" applyFont="1" applyFill="1" applyBorder="1" applyAlignment="1" applyProtection="1">
      <alignment vertical="top" wrapText="1"/>
    </xf>
    <xf numFmtId="164" fontId="17" fillId="7" borderId="1" xfId="2" applyNumberFormat="1" applyFont="1" applyFill="1" applyBorder="1" applyAlignment="1" applyProtection="1">
      <alignment horizontal="right" vertical="top" wrapText="1"/>
    </xf>
    <xf numFmtId="164" fontId="18" fillId="7" borderId="1" xfId="2" applyNumberFormat="1" applyFont="1" applyFill="1" applyBorder="1" applyAlignment="1" applyProtection="1">
      <alignment horizontal="right" vertical="top" wrapText="1"/>
    </xf>
    <xf numFmtId="0" fontId="17" fillId="7" borderId="0" xfId="0" applyFont="1" applyFill="1" applyBorder="1" applyAlignment="1" applyProtection="1">
      <alignment vertical="center"/>
    </xf>
    <xf numFmtId="164" fontId="18" fillId="7" borderId="1" xfId="0" applyNumberFormat="1" applyFont="1" applyFill="1" applyBorder="1" applyAlignment="1" applyProtection="1">
      <alignment vertical="top" wrapText="1"/>
    </xf>
    <xf numFmtId="0" fontId="18" fillId="7" borderId="0" xfId="0" applyFont="1" applyFill="1" applyBorder="1" applyAlignment="1" applyProtection="1">
      <alignment vertical="center"/>
    </xf>
    <xf numFmtId="0" fontId="17" fillId="7" borderId="1" xfId="0" applyFont="1" applyFill="1" applyBorder="1" applyAlignment="1" applyProtection="1">
      <alignment vertical="top" wrapText="1"/>
    </xf>
    <xf numFmtId="0" fontId="18" fillId="7" borderId="1" xfId="0" applyFont="1" applyFill="1" applyBorder="1" applyAlignment="1" applyProtection="1">
      <alignment vertical="top" wrapText="1"/>
    </xf>
    <xf numFmtId="164" fontId="18" fillId="5" borderId="1" xfId="0" applyNumberFormat="1" applyFont="1" applyFill="1" applyBorder="1" applyAlignment="1" applyProtection="1">
      <alignment horizontal="center" vertical="center" wrapText="1"/>
    </xf>
    <xf numFmtId="10" fontId="18" fillId="5" borderId="1" xfId="0" applyNumberFormat="1" applyFont="1" applyFill="1" applyBorder="1" applyAlignment="1" applyProtection="1">
      <alignment horizontal="center" vertical="center" wrapText="1"/>
    </xf>
    <xf numFmtId="1" fontId="18" fillId="5" borderId="1" xfId="0" applyNumberFormat="1" applyFont="1" applyFill="1" applyBorder="1" applyAlignment="1" applyProtection="1">
      <alignment horizontal="center" vertical="center" wrapText="1"/>
    </xf>
    <xf numFmtId="164" fontId="17" fillId="5" borderId="1" xfId="2" applyNumberFormat="1" applyFont="1" applyFill="1" applyBorder="1" applyAlignment="1" applyProtection="1">
      <alignment horizontal="right" vertical="top" wrapText="1"/>
    </xf>
    <xf numFmtId="164" fontId="18" fillId="5" borderId="12" xfId="2" applyNumberFormat="1" applyFont="1" applyFill="1" applyBorder="1" applyAlignment="1" applyProtection="1">
      <alignment horizontal="right" vertical="top" wrapText="1"/>
    </xf>
    <xf numFmtId="169" fontId="18" fillId="5" borderId="0" xfId="0" applyNumberFormat="1" applyFont="1" applyFill="1" applyBorder="1" applyAlignment="1" applyProtection="1">
      <alignment horizontal="left" vertical="top" wrapText="1"/>
    </xf>
    <xf numFmtId="169" fontId="18" fillId="5" borderId="0" xfId="0" applyNumberFormat="1" applyFont="1" applyFill="1" applyBorder="1" applyAlignment="1" applyProtection="1">
      <alignment horizontal="left" wrapText="1"/>
    </xf>
    <xf numFmtId="0" fontId="18" fillId="5" borderId="0" xfId="0" applyFont="1" applyFill="1" applyAlignment="1" applyProtection="1">
      <alignment horizontal="left" vertical="center"/>
    </xf>
    <xf numFmtId="0" fontId="18" fillId="5" borderId="0" xfId="0" applyFont="1" applyFill="1" applyAlignment="1" applyProtection="1">
      <alignment vertical="center"/>
    </xf>
    <xf numFmtId="164" fontId="18" fillId="8" borderId="1" xfId="0" applyNumberFormat="1" applyFont="1" applyFill="1" applyBorder="1" applyAlignment="1" applyProtection="1">
      <alignment horizontal="center" vertical="center" wrapText="1"/>
    </xf>
    <xf numFmtId="10" fontId="18" fillId="8" borderId="1" xfId="0" applyNumberFormat="1" applyFont="1" applyFill="1" applyBorder="1" applyAlignment="1" applyProtection="1">
      <alignment horizontal="center" vertical="center" wrapText="1"/>
    </xf>
    <xf numFmtId="1" fontId="18" fillId="8" borderId="1" xfId="0" applyNumberFormat="1" applyFont="1" applyFill="1" applyBorder="1" applyAlignment="1" applyProtection="1">
      <alignment horizontal="center" vertical="center" wrapText="1"/>
    </xf>
    <xf numFmtId="164" fontId="17" fillId="8" borderId="1" xfId="2" applyNumberFormat="1" applyFont="1" applyFill="1" applyBorder="1" applyAlignment="1" applyProtection="1">
      <alignment horizontal="right" vertical="top" wrapText="1"/>
    </xf>
    <xf numFmtId="164" fontId="18" fillId="8" borderId="1" xfId="2" applyNumberFormat="1" applyFont="1" applyFill="1" applyBorder="1" applyAlignment="1" applyProtection="1">
      <alignment horizontal="right" vertical="top" wrapText="1"/>
    </xf>
    <xf numFmtId="164" fontId="18" fillId="8" borderId="12" xfId="2" applyNumberFormat="1" applyFont="1" applyFill="1" applyBorder="1" applyAlignment="1" applyProtection="1">
      <alignment horizontal="right" vertical="top" wrapText="1"/>
    </xf>
    <xf numFmtId="169" fontId="18" fillId="8" borderId="0" xfId="0" applyNumberFormat="1" applyFont="1" applyFill="1" applyBorder="1" applyAlignment="1" applyProtection="1">
      <alignment horizontal="left" vertical="top" wrapText="1"/>
    </xf>
    <xf numFmtId="169" fontId="18" fillId="8" borderId="0" xfId="0" applyNumberFormat="1" applyFont="1" applyFill="1" applyBorder="1" applyAlignment="1" applyProtection="1">
      <alignment horizontal="left" wrapText="1"/>
    </xf>
    <xf numFmtId="0" fontId="18" fillId="8" borderId="0" xfId="0" applyFont="1" applyFill="1" applyAlignment="1" applyProtection="1">
      <alignment horizontal="left" vertical="center"/>
    </xf>
    <xf numFmtId="0" fontId="18" fillId="8" borderId="0" xfId="0" applyFont="1" applyFill="1" applyAlignment="1" applyProtection="1">
      <alignment vertical="center"/>
    </xf>
    <xf numFmtId="164" fontId="18" fillId="9" borderId="1" xfId="0" applyNumberFormat="1" applyFont="1" applyFill="1" applyBorder="1" applyAlignment="1" applyProtection="1">
      <alignment horizontal="center" vertical="center" wrapText="1"/>
    </xf>
    <xf numFmtId="10" fontId="18" fillId="9" borderId="1" xfId="0" applyNumberFormat="1" applyFont="1" applyFill="1" applyBorder="1" applyAlignment="1" applyProtection="1">
      <alignment horizontal="center" vertical="center" wrapText="1"/>
    </xf>
    <xf numFmtId="1" fontId="18" fillId="9" borderId="1" xfId="0" applyNumberFormat="1" applyFont="1" applyFill="1" applyBorder="1" applyAlignment="1" applyProtection="1">
      <alignment horizontal="center" vertical="center" wrapText="1"/>
    </xf>
    <xf numFmtId="164" fontId="17" fillId="9" borderId="1" xfId="2" applyNumberFormat="1" applyFont="1" applyFill="1" applyBorder="1" applyAlignment="1" applyProtection="1">
      <alignment horizontal="right" vertical="top" wrapText="1"/>
    </xf>
    <xf numFmtId="164" fontId="18" fillId="9" borderId="1" xfId="2" applyNumberFormat="1" applyFont="1" applyFill="1" applyBorder="1" applyAlignment="1" applyProtection="1">
      <alignment horizontal="right" vertical="top" wrapText="1"/>
    </xf>
    <xf numFmtId="164" fontId="18" fillId="9" borderId="12" xfId="2" applyNumberFormat="1" applyFont="1" applyFill="1" applyBorder="1" applyAlignment="1" applyProtection="1">
      <alignment horizontal="right" vertical="top" wrapText="1"/>
    </xf>
    <xf numFmtId="169" fontId="18" fillId="9" borderId="0" xfId="0" applyNumberFormat="1" applyFont="1" applyFill="1" applyBorder="1" applyAlignment="1" applyProtection="1">
      <alignment horizontal="left" vertical="top" wrapText="1"/>
    </xf>
    <xf numFmtId="169" fontId="18" fillId="9" borderId="0" xfId="0" applyNumberFormat="1" applyFont="1" applyFill="1" applyBorder="1" applyAlignment="1" applyProtection="1">
      <alignment horizontal="left"/>
    </xf>
    <xf numFmtId="0" fontId="18" fillId="9" borderId="0" xfId="0" applyFont="1" applyFill="1" applyBorder="1" applyAlignment="1" applyProtection="1">
      <alignment horizontal="left"/>
    </xf>
    <xf numFmtId="0" fontId="18" fillId="9" borderId="0" xfId="0" applyFont="1" applyFill="1" applyAlignment="1" applyProtection="1">
      <alignment horizontal="left" vertical="center"/>
    </xf>
    <xf numFmtId="0" fontId="18" fillId="9" borderId="0" xfId="0" applyFont="1" applyFill="1" applyBorder="1" applyAlignment="1" applyProtection="1">
      <alignment horizontal="left" wrapText="1"/>
    </xf>
    <xf numFmtId="0" fontId="18" fillId="9" borderId="0" xfId="0" applyFont="1" applyFill="1" applyAlignment="1" applyProtection="1">
      <alignment vertical="center"/>
    </xf>
    <xf numFmtId="0" fontId="18" fillId="8" borderId="0" xfId="0" applyFont="1" applyFill="1" applyBorder="1" applyAlignment="1" applyProtection="1">
      <alignment horizontal="left"/>
    </xf>
    <xf numFmtId="169" fontId="18" fillId="8" borderId="0" xfId="0" applyNumberFormat="1" applyFont="1" applyFill="1" applyAlignment="1" applyProtection="1">
      <alignment horizontal="left" vertical="center"/>
    </xf>
    <xf numFmtId="164" fontId="18" fillId="3" borderId="1" xfId="2" applyNumberFormat="1" applyFont="1" applyFill="1" applyBorder="1" applyAlignment="1" applyProtection="1">
      <alignment horizontal="right" vertical="top" wrapText="1"/>
    </xf>
    <xf numFmtId="164" fontId="18" fillId="10" borderId="1" xfId="2" applyNumberFormat="1" applyFont="1" applyFill="1" applyBorder="1" applyAlignment="1" applyProtection="1">
      <alignment horizontal="right" vertical="top" wrapText="1"/>
    </xf>
    <xf numFmtId="164" fontId="17" fillId="10" borderId="1" xfId="2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3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165" fontId="6" fillId="3" borderId="1" xfId="2" applyNumberFormat="1" applyFont="1" applyFill="1" applyBorder="1" applyAlignment="1">
      <alignment horizontal="center" vertical="center" wrapText="1"/>
    </xf>
    <xf numFmtId="167" fontId="6" fillId="3" borderId="1" xfId="2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top"/>
    </xf>
    <xf numFmtId="0" fontId="15" fillId="3" borderId="1" xfId="0" applyFont="1" applyFill="1" applyBorder="1" applyAlignment="1">
      <alignment horizontal="center" vertical="center" wrapText="1" justifyLastLine="1"/>
    </xf>
    <xf numFmtId="0" fontId="6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/>
    </xf>
    <xf numFmtId="3" fontId="6" fillId="3" borderId="1" xfId="0" applyNumberFormat="1" applyFont="1" applyFill="1" applyBorder="1" applyAlignment="1">
      <alignment horizontal="center" vertical="center" wrapText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6" fillId="0" borderId="0" xfId="0" applyFont="1" applyAlignment="1">
      <alignment horizontal="right" vertical="top" justifyLastLine="1"/>
    </xf>
    <xf numFmtId="0" fontId="26" fillId="0" borderId="0" xfId="0" applyFont="1" applyAlignment="1">
      <alignment horizontal="right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6" fillId="0" borderId="0" xfId="0" applyFont="1" applyAlignment="1">
      <alignment horizontal="right" wrapText="1"/>
    </xf>
    <xf numFmtId="0" fontId="33" fillId="0" borderId="0" xfId="0" applyFont="1" applyAlignment="1">
      <alignment horizontal="right"/>
    </xf>
    <xf numFmtId="49" fontId="18" fillId="0" borderId="10" xfId="0" applyNumberFormat="1" applyFont="1" applyFill="1" applyBorder="1" applyAlignment="1" applyProtection="1">
      <alignment horizontal="center" vertical="center" wrapText="1"/>
    </xf>
    <xf numFmtId="49" fontId="18" fillId="0" borderId="8" xfId="0" applyNumberFormat="1" applyFont="1" applyFill="1" applyBorder="1" applyAlignment="1" applyProtection="1">
      <alignment horizontal="center" vertical="center" wrapText="1"/>
    </xf>
    <xf numFmtId="49" fontId="18" fillId="0" borderId="5" xfId="0" applyNumberFormat="1" applyFont="1" applyFill="1" applyBorder="1" applyAlignment="1" applyProtection="1">
      <alignment horizontal="center" vertical="center" wrapText="1"/>
    </xf>
    <xf numFmtId="164" fontId="18" fillId="0" borderId="31" xfId="0" applyNumberFormat="1" applyFont="1" applyFill="1" applyBorder="1" applyAlignment="1" applyProtection="1">
      <alignment horizontal="center" vertical="center" wrapText="1"/>
    </xf>
    <xf numFmtId="164" fontId="18" fillId="0" borderId="9" xfId="0" applyNumberFormat="1" applyFont="1" applyFill="1" applyBorder="1" applyAlignment="1" applyProtection="1">
      <alignment horizontal="center" vertical="center" wrapText="1"/>
    </xf>
    <xf numFmtId="164" fontId="18" fillId="0" borderId="32" xfId="0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Fill="1" applyBorder="1" applyAlignment="1" applyProtection="1">
      <alignment horizontal="center" vertical="center" wrapText="1"/>
    </xf>
    <xf numFmtId="164" fontId="18" fillId="0" borderId="1" xfId="0" applyNumberFormat="1" applyFont="1" applyFill="1" applyBorder="1" applyAlignment="1" applyProtection="1">
      <alignment horizontal="center" vertical="center" wrapText="1"/>
    </xf>
    <xf numFmtId="164" fontId="18" fillId="0" borderId="1" xfId="0" applyNumberFormat="1" applyFont="1" applyFill="1" applyBorder="1" applyAlignment="1" applyProtection="1">
      <alignment horizontal="center" vertical="top" wrapText="1"/>
    </xf>
    <xf numFmtId="164" fontId="17" fillId="6" borderId="23" xfId="0" applyNumberFormat="1" applyFont="1" applyFill="1" applyBorder="1" applyAlignment="1" applyProtection="1">
      <alignment horizontal="center" vertical="center" wrapText="1"/>
    </xf>
    <xf numFmtId="164" fontId="17" fillId="6" borderId="24" xfId="0" applyNumberFormat="1" applyFont="1" applyFill="1" applyBorder="1" applyAlignment="1" applyProtection="1">
      <alignment horizontal="center" vertical="center" wrapText="1"/>
    </xf>
    <xf numFmtId="164" fontId="18" fillId="6" borderId="25" xfId="0" applyNumberFormat="1" applyFont="1" applyFill="1" applyBorder="1" applyAlignment="1" applyProtection="1">
      <alignment horizontal="center" vertical="center" wrapText="1"/>
    </xf>
    <xf numFmtId="164" fontId="18" fillId="6" borderId="26" xfId="0" applyNumberFormat="1" applyFont="1" applyFill="1" applyBorder="1" applyAlignment="1" applyProtection="1">
      <alignment horizontal="center" vertical="center" wrapText="1"/>
    </xf>
    <xf numFmtId="164" fontId="18" fillId="6" borderId="27" xfId="0" applyNumberFormat="1" applyFont="1" applyFill="1" applyBorder="1" applyAlignment="1" applyProtection="1">
      <alignment horizontal="center" vertical="center" wrapText="1"/>
    </xf>
    <xf numFmtId="164" fontId="18" fillId="6" borderId="3" xfId="0" applyNumberFormat="1" applyFont="1" applyFill="1" applyBorder="1" applyAlignment="1" applyProtection="1">
      <alignment horizontal="center" vertical="center" wrapText="1"/>
    </xf>
    <xf numFmtId="164" fontId="17" fillId="6" borderId="28" xfId="0" applyNumberFormat="1" applyFont="1" applyFill="1" applyBorder="1" applyAlignment="1" applyProtection="1">
      <alignment horizontal="left" vertical="top" wrapText="1"/>
    </xf>
    <xf numFmtId="164" fontId="18" fillId="6" borderId="29" xfId="0" applyNumberFormat="1" applyFont="1" applyFill="1" applyBorder="1" applyAlignment="1" applyProtection="1">
      <alignment horizontal="left" vertical="top" wrapText="1"/>
    </xf>
    <xf numFmtId="164" fontId="18" fillId="6" borderId="30" xfId="0" applyNumberFormat="1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center" wrapText="1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wrapText="1"/>
    </xf>
    <xf numFmtId="164" fontId="18" fillId="0" borderId="0" xfId="0" applyNumberFormat="1" applyFont="1" applyFill="1" applyBorder="1" applyAlignment="1" applyProtection="1">
      <alignment horizontal="justify" vertical="top" wrapText="1"/>
    </xf>
    <xf numFmtId="164" fontId="18" fillId="0" borderId="14" xfId="0" applyNumberFormat="1" applyFont="1" applyFill="1" applyBorder="1" applyAlignment="1" applyProtection="1">
      <alignment horizontal="left" vertical="top"/>
    </xf>
    <xf numFmtId="164" fontId="18" fillId="0" borderId="1" xfId="0" applyNumberFormat="1" applyFont="1" applyFill="1" applyBorder="1" applyAlignment="1" applyProtection="1">
      <alignment horizontal="left" vertical="top"/>
    </xf>
    <xf numFmtId="164" fontId="18" fillId="0" borderId="22" xfId="0" applyNumberFormat="1" applyFont="1" applyFill="1" applyBorder="1" applyAlignment="1" applyProtection="1">
      <alignment horizontal="left" vertical="top"/>
    </xf>
    <xf numFmtId="164" fontId="18" fillId="0" borderId="14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0" fontId="17" fillId="0" borderId="22" xfId="0" applyFont="1" applyFill="1" applyBorder="1" applyAlignment="1" applyProtection="1">
      <alignment horizontal="center" vertical="top"/>
    </xf>
    <xf numFmtId="0" fontId="18" fillId="0" borderId="22" xfId="0" applyFont="1" applyFill="1" applyBorder="1" applyAlignment="1" applyProtection="1">
      <alignment horizontal="center" vertical="top"/>
    </xf>
    <xf numFmtId="0" fontId="18" fillId="0" borderId="0" xfId="0" applyFont="1" applyFill="1" applyBorder="1" applyAlignment="1" applyProtection="1">
      <alignment horizontal="left"/>
    </xf>
    <xf numFmtId="164" fontId="17" fillId="0" borderId="22" xfId="0" applyNumberFormat="1" applyFont="1" applyFill="1" applyBorder="1" applyAlignment="1" applyProtection="1">
      <alignment horizontal="left" vertical="top" wrapText="1"/>
    </xf>
    <xf numFmtId="164" fontId="18" fillId="0" borderId="22" xfId="0" applyNumberFormat="1" applyFont="1" applyFill="1" applyBorder="1" applyAlignment="1" applyProtection="1">
      <alignment horizontal="left" vertical="top" wrapText="1"/>
    </xf>
    <xf numFmtId="164" fontId="18" fillId="6" borderId="10" xfId="0" applyNumberFormat="1" applyFont="1" applyFill="1" applyBorder="1" applyAlignment="1" applyProtection="1">
      <alignment horizontal="center" vertical="top" wrapText="1"/>
    </xf>
    <xf numFmtId="164" fontId="18" fillId="6" borderId="8" xfId="0" applyNumberFormat="1" applyFont="1" applyFill="1" applyBorder="1" applyAlignment="1" applyProtection="1">
      <alignment horizontal="center" vertical="top" wrapText="1"/>
    </xf>
    <xf numFmtId="164" fontId="18" fillId="6" borderId="5" xfId="0" applyNumberFormat="1" applyFont="1" applyFill="1" applyBorder="1" applyAlignment="1" applyProtection="1">
      <alignment horizontal="center" vertical="top" wrapText="1"/>
    </xf>
    <xf numFmtId="0" fontId="17" fillId="0" borderId="22" xfId="0" applyFont="1" applyFill="1" applyBorder="1" applyAlignment="1" applyProtection="1">
      <alignment horizontal="left" vertical="top" wrapText="1"/>
    </xf>
    <xf numFmtId="0" fontId="18" fillId="0" borderId="22" xfId="0" applyFont="1" applyFill="1" applyBorder="1" applyAlignment="1" applyProtection="1">
      <alignment horizontal="left" vertical="top" wrapText="1"/>
    </xf>
    <xf numFmtId="0" fontId="18" fillId="0" borderId="14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22" xfId="0" applyFont="1" applyFill="1" applyBorder="1" applyAlignment="1" applyProtection="1">
      <alignment horizontal="center" vertical="center"/>
    </xf>
    <xf numFmtId="0" fontId="18" fillId="7" borderId="14" xfId="0" applyFont="1" applyFill="1" applyBorder="1" applyAlignment="1" applyProtection="1">
      <alignment horizontal="left" vertical="top" wrapText="1"/>
    </xf>
    <xf numFmtId="0" fontId="18" fillId="7" borderId="1" xfId="0" applyFont="1" applyFill="1" applyBorder="1" applyAlignment="1" applyProtection="1">
      <alignment horizontal="left" vertical="top" wrapText="1"/>
    </xf>
    <xf numFmtId="164" fontId="18" fillId="8" borderId="1" xfId="0" applyNumberFormat="1" applyFont="1" applyFill="1" applyBorder="1" applyAlignment="1" applyProtection="1">
      <alignment horizontal="center" vertical="top" wrapText="1"/>
    </xf>
    <xf numFmtId="164" fontId="18" fillId="9" borderId="1" xfId="0" applyNumberFormat="1" applyFont="1" applyFill="1" applyBorder="1" applyAlignment="1" applyProtection="1">
      <alignment horizontal="center" vertical="top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22" xfId="0" applyFont="1" applyFill="1" applyBorder="1" applyAlignment="1" applyProtection="1">
      <alignment horizontal="center" vertical="center" wrapText="1"/>
    </xf>
    <xf numFmtId="164" fontId="18" fillId="7" borderId="14" xfId="0" applyNumberFormat="1" applyFont="1" applyFill="1" applyBorder="1" applyAlignment="1" applyProtection="1">
      <alignment horizontal="left" vertical="top" wrapText="1"/>
    </xf>
    <xf numFmtId="164" fontId="18" fillId="7" borderId="1" xfId="0" applyNumberFormat="1" applyFont="1" applyFill="1" applyBorder="1" applyAlignment="1" applyProtection="1">
      <alignment horizontal="left" vertical="top" wrapText="1"/>
    </xf>
    <xf numFmtId="0" fontId="18" fillId="7" borderId="22" xfId="0" applyFont="1" applyFill="1" applyBorder="1" applyAlignment="1" applyProtection="1">
      <alignment horizontal="center" vertical="top" wrapText="1"/>
    </xf>
    <xf numFmtId="0" fontId="18" fillId="7" borderId="22" xfId="0" applyFont="1" applyFill="1" applyBorder="1" applyAlignment="1" applyProtection="1">
      <alignment horizontal="center" vertical="top"/>
    </xf>
    <xf numFmtId="164" fontId="18" fillId="7" borderId="14" xfId="0" applyNumberFormat="1" applyFont="1" applyFill="1" applyBorder="1" applyAlignment="1" applyProtection="1">
      <alignment horizontal="left" vertical="top"/>
    </xf>
    <xf numFmtId="164" fontId="18" fillId="7" borderId="1" xfId="0" applyNumberFormat="1" applyFont="1" applyFill="1" applyBorder="1" applyAlignment="1" applyProtection="1">
      <alignment horizontal="left" vertical="top"/>
    </xf>
    <xf numFmtId="164" fontId="18" fillId="7" borderId="22" xfId="0" applyNumberFormat="1" applyFont="1" applyFill="1" applyBorder="1" applyAlignment="1" applyProtection="1">
      <alignment horizontal="left" vertical="top"/>
    </xf>
    <xf numFmtId="0" fontId="18" fillId="7" borderId="22" xfId="0" applyFont="1" applyFill="1" applyBorder="1" applyAlignment="1">
      <alignment horizontal="center" vertical="top"/>
    </xf>
    <xf numFmtId="0" fontId="18" fillId="0" borderId="0" xfId="0" applyFont="1" applyFill="1" applyAlignment="1" applyProtection="1">
      <alignment horizontal="center" vertical="top" wrapText="1"/>
    </xf>
    <xf numFmtId="0" fontId="18" fillId="0" borderId="6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center" vertical="top"/>
    </xf>
    <xf numFmtId="0" fontId="18" fillId="0" borderId="0" xfId="0" applyFont="1" applyFill="1" applyBorder="1" applyAlignment="1" applyProtection="1">
      <alignment horizontal="center" vertical="top"/>
    </xf>
    <xf numFmtId="164" fontId="18" fillId="0" borderId="20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18" fillId="0" borderId="11" xfId="0" applyNumberFormat="1" applyFont="1" applyFill="1" applyBorder="1" applyAlignment="1" applyProtection="1">
      <alignment horizontal="center" vertical="center" wrapText="1"/>
    </xf>
    <xf numFmtId="4" fontId="18" fillId="0" borderId="11" xfId="0" applyNumberFormat="1" applyFont="1" applyFill="1" applyBorder="1" applyAlignment="1" applyProtection="1">
      <alignment horizontal="center" vertical="center" wrapText="1"/>
    </xf>
    <xf numFmtId="164" fontId="18" fillId="0" borderId="11" xfId="0" applyNumberFormat="1" applyFont="1" applyFill="1" applyBorder="1" applyAlignment="1" applyProtection="1">
      <alignment horizontal="center" vertical="top" wrapText="1"/>
    </xf>
    <xf numFmtId="0" fontId="18" fillId="0" borderId="21" xfId="0" applyFont="1" applyFill="1" applyBorder="1" applyAlignment="1" applyProtection="1">
      <alignment horizontal="center" vertical="center" wrapText="1"/>
    </xf>
    <xf numFmtId="4" fontId="18" fillId="0" borderId="1" xfId="0" applyNumberFormat="1" applyFont="1" applyFill="1" applyBorder="1" applyAlignment="1" applyProtection="1">
      <alignment horizontal="center" vertical="center" wrapText="1"/>
    </xf>
    <xf numFmtId="4" fontId="18" fillId="4" borderId="1" xfId="0" applyNumberFormat="1" applyFont="1" applyFill="1" applyBorder="1" applyAlignment="1" applyProtection="1">
      <alignment horizontal="center" vertical="center" wrapText="1"/>
    </xf>
    <xf numFmtId="164" fontId="18" fillId="5" borderId="1" xfId="0" applyNumberFormat="1" applyFont="1" applyFill="1" applyBorder="1" applyAlignment="1" applyProtection="1">
      <alignment horizontal="center" vertical="top" wrapText="1"/>
    </xf>
    <xf numFmtId="164" fontId="17" fillId="6" borderId="23" xfId="0" applyNumberFormat="1" applyFont="1" applyFill="1" applyBorder="1" applyAlignment="1">
      <alignment horizontal="center" vertical="center" wrapText="1"/>
    </xf>
    <xf numFmtId="164" fontId="17" fillId="6" borderId="13" xfId="0" applyNumberFormat="1" applyFont="1" applyFill="1" applyBorder="1" applyAlignment="1">
      <alignment horizontal="center" vertical="center" wrapText="1"/>
    </xf>
    <xf numFmtId="164" fontId="17" fillId="6" borderId="24" xfId="0" applyNumberFormat="1" applyFont="1" applyFill="1" applyBorder="1" applyAlignment="1">
      <alignment horizontal="center" vertical="center" wrapText="1"/>
    </xf>
    <xf numFmtId="164" fontId="17" fillId="6" borderId="25" xfId="0" applyNumberFormat="1" applyFont="1" applyFill="1" applyBorder="1" applyAlignment="1">
      <alignment horizontal="center" vertical="center" wrapText="1"/>
    </xf>
    <xf numFmtId="164" fontId="17" fillId="6" borderId="0" xfId="0" applyNumberFormat="1" applyFont="1" applyFill="1" applyBorder="1" applyAlignment="1">
      <alignment horizontal="center" vertical="center" wrapText="1"/>
    </xf>
    <xf numFmtId="164" fontId="17" fillId="6" borderId="26" xfId="0" applyNumberFormat="1" applyFont="1" applyFill="1" applyBorder="1" applyAlignment="1">
      <alignment horizontal="center" vertical="center" wrapText="1"/>
    </xf>
    <xf numFmtId="164" fontId="17" fillId="6" borderId="27" xfId="0" applyNumberFormat="1" applyFont="1" applyFill="1" applyBorder="1" applyAlignment="1">
      <alignment horizontal="center" vertical="center" wrapText="1"/>
    </xf>
    <xf numFmtId="164" fontId="17" fillId="6" borderId="6" xfId="0" applyNumberFormat="1" applyFont="1" applyFill="1" applyBorder="1" applyAlignment="1">
      <alignment horizontal="center" vertical="center" wrapText="1"/>
    </xf>
    <xf numFmtId="164" fontId="17" fillId="6" borderId="3" xfId="0" applyNumberFormat="1" applyFont="1" applyFill="1" applyBorder="1" applyAlignment="1">
      <alignment horizontal="center" vertical="center" wrapText="1"/>
    </xf>
    <xf numFmtId="0" fontId="17" fillId="6" borderId="22" xfId="0" applyFont="1" applyFill="1" applyBorder="1" applyAlignment="1" applyProtection="1">
      <alignment horizontal="left" vertical="top" wrapText="1"/>
    </xf>
    <xf numFmtId="0" fontId="18" fillId="6" borderId="22" xfId="0" applyFont="1" applyFill="1" applyBorder="1" applyAlignment="1" applyProtection="1">
      <alignment horizontal="left" vertical="top" wrapText="1"/>
    </xf>
    <xf numFmtId="164" fontId="17" fillId="6" borderId="14" xfId="0" applyNumberFormat="1" applyFont="1" applyFill="1" applyBorder="1" applyAlignment="1">
      <alignment horizontal="center" vertical="center" wrapText="1"/>
    </xf>
    <xf numFmtId="164" fontId="17" fillId="6" borderId="1" xfId="0" applyNumberFormat="1" applyFont="1" applyFill="1" applyBorder="1" applyAlignment="1">
      <alignment horizontal="center" vertical="center" wrapText="1"/>
    </xf>
    <xf numFmtId="164" fontId="18" fillId="6" borderId="1" xfId="0" applyNumberFormat="1" applyFont="1" applyFill="1" applyBorder="1" applyAlignment="1">
      <alignment horizontal="center" vertical="center" wrapText="1"/>
    </xf>
    <xf numFmtId="164" fontId="18" fillId="6" borderId="14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164" fontId="18" fillId="0" borderId="17" xfId="0" applyNumberFormat="1" applyFont="1" applyFill="1" applyBorder="1" applyAlignment="1" applyProtection="1">
      <alignment horizontal="left" vertical="top" wrapText="1"/>
    </xf>
    <xf numFmtId="164" fontId="18" fillId="0" borderId="12" xfId="0" applyNumberFormat="1" applyFont="1" applyFill="1" applyBorder="1" applyAlignment="1" applyProtection="1">
      <alignment horizontal="left" vertical="top" wrapText="1"/>
    </xf>
    <xf numFmtId="0" fontId="18" fillId="0" borderId="18" xfId="0" applyFont="1" applyFill="1" applyBorder="1" applyAlignment="1" applyProtection="1">
      <alignment horizontal="center" vertical="top"/>
    </xf>
    <xf numFmtId="0" fontId="19" fillId="0" borderId="0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/>
    </xf>
    <xf numFmtId="0" fontId="17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8" fillId="0" borderId="10" xfId="0" applyNumberFormat="1" applyFont="1" applyBorder="1" applyAlignment="1">
      <alignment horizontal="center" vertical="top"/>
    </xf>
    <xf numFmtId="0" fontId="18" fillId="0" borderId="8" xfId="0" applyNumberFormat="1" applyFont="1" applyBorder="1" applyAlignment="1">
      <alignment horizontal="center" vertical="top"/>
    </xf>
    <xf numFmtId="0" fontId="18" fillId="0" borderId="5" xfId="0" applyNumberFormat="1" applyFont="1" applyBorder="1" applyAlignment="1">
      <alignment horizontal="center" vertical="top"/>
    </xf>
    <xf numFmtId="0" fontId="18" fillId="0" borderId="16" xfId="0" applyFont="1" applyFill="1" applyBorder="1" applyAlignment="1">
      <alignment horizontal="left" vertical="top" wrapText="1"/>
    </xf>
    <xf numFmtId="0" fontId="18" fillId="0" borderId="15" xfId="0" applyFont="1" applyFill="1" applyBorder="1" applyAlignment="1">
      <alignment horizontal="left" vertical="top" wrapText="1"/>
    </xf>
    <xf numFmtId="0" fontId="18" fillId="0" borderId="19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center" vertical="top"/>
    </xf>
    <xf numFmtId="0" fontId="20" fillId="0" borderId="5" xfId="0" applyFont="1" applyBorder="1" applyAlignment="1">
      <alignment horizontal="center" vertical="top"/>
    </xf>
    <xf numFmtId="0" fontId="19" fillId="0" borderId="0" xfId="0" applyFont="1" applyFill="1" applyBorder="1" applyAlignment="1" applyProtection="1">
      <alignment horizontal="left" wrapText="1"/>
    </xf>
    <xf numFmtId="0" fontId="22" fillId="0" borderId="0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top" wrapText="1"/>
    </xf>
    <xf numFmtId="0" fontId="18" fillId="0" borderId="10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 wrapText="1" justifyLastLine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FCCFF"/>
      <color rgb="FFFF33CC"/>
      <color rgb="FFCCFFCC"/>
      <color rgb="FFFF3300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320" t="s">
        <v>39</v>
      </c>
      <c r="B1" s="321"/>
      <c r="C1" s="322" t="s">
        <v>40</v>
      </c>
      <c r="D1" s="314" t="s">
        <v>45</v>
      </c>
      <c r="E1" s="315"/>
      <c r="F1" s="316"/>
      <c r="G1" s="314" t="s">
        <v>17</v>
      </c>
      <c r="H1" s="315"/>
      <c r="I1" s="316"/>
      <c r="J1" s="314" t="s">
        <v>18</v>
      </c>
      <c r="K1" s="315"/>
      <c r="L1" s="316"/>
      <c r="M1" s="314" t="s">
        <v>22</v>
      </c>
      <c r="N1" s="315"/>
      <c r="O1" s="316"/>
      <c r="P1" s="317" t="s">
        <v>23</v>
      </c>
      <c r="Q1" s="318"/>
      <c r="R1" s="314" t="s">
        <v>24</v>
      </c>
      <c r="S1" s="315"/>
      <c r="T1" s="316"/>
      <c r="U1" s="314" t="s">
        <v>25</v>
      </c>
      <c r="V1" s="315"/>
      <c r="W1" s="316"/>
      <c r="X1" s="317" t="s">
        <v>26</v>
      </c>
      <c r="Y1" s="319"/>
      <c r="Z1" s="318"/>
      <c r="AA1" s="317" t="s">
        <v>27</v>
      </c>
      <c r="AB1" s="318"/>
      <c r="AC1" s="314" t="s">
        <v>28</v>
      </c>
      <c r="AD1" s="315"/>
      <c r="AE1" s="316"/>
      <c r="AF1" s="314" t="s">
        <v>29</v>
      </c>
      <c r="AG1" s="315"/>
      <c r="AH1" s="316"/>
      <c r="AI1" s="314" t="s">
        <v>30</v>
      </c>
      <c r="AJ1" s="315"/>
      <c r="AK1" s="316"/>
      <c r="AL1" s="317" t="s">
        <v>31</v>
      </c>
      <c r="AM1" s="318"/>
      <c r="AN1" s="314" t="s">
        <v>32</v>
      </c>
      <c r="AO1" s="315"/>
      <c r="AP1" s="316"/>
      <c r="AQ1" s="314" t="s">
        <v>33</v>
      </c>
      <c r="AR1" s="315"/>
      <c r="AS1" s="316"/>
      <c r="AT1" s="314" t="s">
        <v>34</v>
      </c>
      <c r="AU1" s="315"/>
      <c r="AV1" s="316"/>
    </row>
    <row r="2" spans="1:48" ht="39" customHeight="1">
      <c r="A2" s="321"/>
      <c r="B2" s="321"/>
      <c r="C2" s="322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322" t="s">
        <v>83</v>
      </c>
      <c r="B3" s="322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322"/>
      <c r="B4" s="322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322"/>
      <c r="B5" s="322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322"/>
      <c r="B6" s="322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322"/>
      <c r="B7" s="322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322"/>
      <c r="B8" s="322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322"/>
      <c r="B9" s="322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323" t="s">
        <v>58</v>
      </c>
      <c r="B1" s="323"/>
      <c r="C1" s="323"/>
      <c r="D1" s="323"/>
      <c r="E1" s="323"/>
    </row>
    <row r="2" spans="1:5">
      <c r="A2" s="12"/>
      <c r="B2" s="12"/>
      <c r="C2" s="12"/>
      <c r="D2" s="12"/>
      <c r="E2" s="12"/>
    </row>
    <row r="3" spans="1:5">
      <c r="A3" s="324" t="s">
        <v>130</v>
      </c>
      <c r="B3" s="324"/>
      <c r="C3" s="324"/>
      <c r="D3" s="324"/>
      <c r="E3" s="324"/>
    </row>
    <row r="4" spans="1:5" ht="45" customHeight="1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>
      <c r="A25" s="28"/>
      <c r="B25" s="28"/>
      <c r="C25" s="28"/>
      <c r="D25" s="28"/>
      <c r="E25" s="28"/>
    </row>
    <row r="26" spans="1:5">
      <c r="A26" s="325" t="s">
        <v>79</v>
      </c>
      <c r="B26" s="325"/>
      <c r="C26" s="325"/>
      <c r="D26" s="325"/>
      <c r="E26" s="325"/>
    </row>
    <row r="27" spans="1:5">
      <c r="A27" s="28"/>
      <c r="B27" s="28"/>
      <c r="C27" s="28"/>
      <c r="D27" s="28"/>
      <c r="E27" s="28"/>
    </row>
    <row r="28" spans="1:5">
      <c r="A28" s="325" t="s">
        <v>80</v>
      </c>
      <c r="B28" s="325"/>
      <c r="C28" s="325"/>
      <c r="D28" s="325"/>
      <c r="E28" s="325"/>
    </row>
    <row r="29" spans="1:5">
      <c r="A29" s="325"/>
      <c r="B29" s="325"/>
      <c r="C29" s="325"/>
      <c r="D29" s="325"/>
      <c r="E29" s="325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5" customWidth="1"/>
    <col min="2" max="2" width="42.5546875" style="45" customWidth="1"/>
    <col min="3" max="3" width="6.88671875" style="45" customWidth="1"/>
    <col min="4" max="15" width="9.5546875" style="45" customWidth="1"/>
    <col min="16" max="17" width="10.5546875" style="45" customWidth="1"/>
    <col min="18" max="29" width="0" style="46" hidden="1" customWidth="1"/>
    <col min="30" max="16384" width="9.109375" style="46"/>
  </cols>
  <sheetData>
    <row r="1" spans="1:256">
      <c r="Q1" s="35" t="s">
        <v>51</v>
      </c>
    </row>
    <row r="2" spans="1:256">
      <c r="A2" s="47" t="s">
        <v>82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256" s="50" customFormat="1" ht="53.25" customHeight="1">
      <c r="A3" s="38" t="s">
        <v>0</v>
      </c>
      <c r="B3" s="348" t="s">
        <v>46</v>
      </c>
      <c r="C3" s="348"/>
      <c r="D3" s="38" t="s">
        <v>17</v>
      </c>
      <c r="E3" s="49" t="s">
        <v>18</v>
      </c>
      <c r="F3" s="38" t="s">
        <v>22</v>
      </c>
      <c r="G3" s="49" t="s">
        <v>24</v>
      </c>
      <c r="H3" s="38" t="s">
        <v>25</v>
      </c>
      <c r="I3" s="49" t="s">
        <v>26</v>
      </c>
      <c r="J3" s="38" t="s">
        <v>28</v>
      </c>
      <c r="K3" s="49" t="s">
        <v>29</v>
      </c>
      <c r="L3" s="38" t="s">
        <v>30</v>
      </c>
      <c r="M3" s="49" t="s">
        <v>32</v>
      </c>
      <c r="N3" s="38" t="s">
        <v>33</v>
      </c>
      <c r="O3" s="49" t="s">
        <v>34</v>
      </c>
      <c r="P3" s="38" t="s">
        <v>81</v>
      </c>
      <c r="Q3" s="38" t="s">
        <v>50</v>
      </c>
      <c r="R3" s="37" t="s">
        <v>17</v>
      </c>
      <c r="S3" s="30" t="s">
        <v>18</v>
      </c>
      <c r="T3" s="37" t="s">
        <v>22</v>
      </c>
      <c r="U3" s="30" t="s">
        <v>24</v>
      </c>
      <c r="V3" s="37" t="s">
        <v>25</v>
      </c>
      <c r="W3" s="30" t="s">
        <v>26</v>
      </c>
      <c r="X3" s="37" t="s">
        <v>28</v>
      </c>
      <c r="Y3" s="30" t="s">
        <v>29</v>
      </c>
      <c r="Z3" s="37" t="s">
        <v>30</v>
      </c>
      <c r="AA3" s="30" t="s">
        <v>32</v>
      </c>
      <c r="AB3" s="37" t="s">
        <v>33</v>
      </c>
      <c r="AC3" s="30" t="s">
        <v>34</v>
      </c>
    </row>
    <row r="4" spans="1:256" ht="15" customHeight="1">
      <c r="A4" s="51" t="s">
        <v>84</v>
      </c>
      <c r="B4" s="52"/>
      <c r="C4" s="52"/>
      <c r="D4" s="52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53"/>
    </row>
    <row r="5" spans="1:256" ht="283.5" customHeight="1">
      <c r="A5" s="336" t="s">
        <v>1</v>
      </c>
      <c r="B5" s="331" t="s">
        <v>85</v>
      </c>
      <c r="C5" s="54" t="s">
        <v>20</v>
      </c>
      <c r="D5" s="56" t="s">
        <v>217</v>
      </c>
      <c r="E5" s="56" t="s">
        <v>218</v>
      </c>
      <c r="F5" s="56" t="s">
        <v>219</v>
      </c>
      <c r="G5" s="56" t="s">
        <v>220</v>
      </c>
      <c r="H5" s="56" t="s">
        <v>219</v>
      </c>
      <c r="I5" s="56" t="s">
        <v>221</v>
      </c>
      <c r="J5" s="56" t="s">
        <v>220</v>
      </c>
      <c r="K5" s="56" t="s">
        <v>222</v>
      </c>
      <c r="L5" s="56" t="s">
        <v>223</v>
      </c>
      <c r="M5" s="56" t="s">
        <v>224</v>
      </c>
      <c r="N5" s="56" t="s">
        <v>223</v>
      </c>
      <c r="O5" s="56" t="s">
        <v>225</v>
      </c>
      <c r="P5" s="57"/>
      <c r="Q5" s="57"/>
    </row>
    <row r="6" spans="1:256" ht="105.75" customHeight="1">
      <c r="A6" s="336"/>
      <c r="B6" s="331"/>
      <c r="C6" s="54"/>
      <c r="D6" s="56"/>
      <c r="E6" s="56"/>
      <c r="F6" s="56"/>
      <c r="G6" s="56"/>
      <c r="H6" s="56"/>
      <c r="I6" s="56"/>
      <c r="J6" s="56"/>
      <c r="K6" s="58" t="s">
        <v>200</v>
      </c>
      <c r="L6" s="58" t="s">
        <v>201</v>
      </c>
      <c r="M6" s="58" t="s">
        <v>202</v>
      </c>
      <c r="N6" s="58" t="s">
        <v>203</v>
      </c>
      <c r="O6" s="56" t="s">
        <v>205</v>
      </c>
      <c r="P6" s="57"/>
      <c r="Q6" s="57"/>
    </row>
    <row r="7" spans="1:256" ht="74.25" customHeight="1">
      <c r="A7" s="336"/>
      <c r="B7" s="331"/>
      <c r="C7" s="54" t="s">
        <v>21</v>
      </c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256" ht="175.5" customHeight="1">
      <c r="A8" s="336" t="s">
        <v>3</v>
      </c>
      <c r="B8" s="331" t="s">
        <v>86</v>
      </c>
      <c r="C8" s="54" t="s">
        <v>20</v>
      </c>
      <c r="D8" s="56"/>
      <c r="E8" s="57"/>
      <c r="F8" s="57"/>
      <c r="G8" s="57"/>
      <c r="H8" s="57"/>
      <c r="I8" s="58" t="s">
        <v>200</v>
      </c>
      <c r="J8" s="58" t="s">
        <v>201</v>
      </c>
      <c r="K8" s="58" t="s">
        <v>202</v>
      </c>
      <c r="L8" s="58" t="s">
        <v>203</v>
      </c>
      <c r="M8" s="349" t="s">
        <v>205</v>
      </c>
      <c r="N8" s="350"/>
      <c r="O8" s="351"/>
      <c r="P8" s="57"/>
      <c r="Q8" s="57"/>
    </row>
    <row r="9" spans="1:256" ht="33.75" customHeight="1">
      <c r="A9" s="336"/>
      <c r="B9" s="331"/>
      <c r="C9" s="54" t="s">
        <v>21</v>
      </c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256" ht="151.5" customHeight="1">
      <c r="A10" s="336" t="s">
        <v>4</v>
      </c>
      <c r="B10" s="331" t="s">
        <v>87</v>
      </c>
      <c r="C10" s="54" t="s">
        <v>20</v>
      </c>
      <c r="D10" s="56" t="s">
        <v>206</v>
      </c>
      <c r="E10" s="56"/>
      <c r="F10" s="56" t="s">
        <v>207</v>
      </c>
      <c r="G10" s="56"/>
      <c r="H10" s="56" t="s">
        <v>208</v>
      </c>
      <c r="I10" s="56" t="s">
        <v>209</v>
      </c>
      <c r="J10" s="56" t="s">
        <v>210</v>
      </c>
      <c r="K10" s="56"/>
      <c r="L10" s="56"/>
      <c r="M10" s="56" t="s">
        <v>211</v>
      </c>
      <c r="N10" s="56"/>
      <c r="O10" s="56"/>
      <c r="P10" s="57"/>
      <c r="Q10" s="57"/>
    </row>
    <row r="11" spans="1:256" ht="40.5" customHeight="1">
      <c r="A11" s="336"/>
      <c r="B11" s="331"/>
      <c r="C11" s="54" t="s">
        <v>21</v>
      </c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256" ht="355.5" customHeight="1">
      <c r="A12" s="336" t="s">
        <v>5</v>
      </c>
      <c r="B12" s="331" t="s">
        <v>228</v>
      </c>
      <c r="C12" s="54" t="s">
        <v>20</v>
      </c>
      <c r="D12" s="56"/>
      <c r="E12" s="56" t="s">
        <v>149</v>
      </c>
      <c r="F12" s="56"/>
      <c r="G12" s="56" t="s">
        <v>150</v>
      </c>
      <c r="H12" s="56" t="s">
        <v>151</v>
      </c>
      <c r="I12" s="56" t="s">
        <v>152</v>
      </c>
      <c r="J12" s="56"/>
      <c r="K12" s="56"/>
      <c r="L12" s="56" t="s">
        <v>151</v>
      </c>
      <c r="M12" s="56"/>
      <c r="N12" s="56"/>
      <c r="O12" s="56" t="s">
        <v>153</v>
      </c>
      <c r="P12" s="57"/>
      <c r="Q12" s="57"/>
    </row>
    <row r="13" spans="1:256" ht="24" customHeight="1">
      <c r="A13" s="336"/>
      <c r="B13" s="331"/>
      <c r="C13" s="54" t="s">
        <v>21</v>
      </c>
      <c r="D13" s="56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256" ht="96" customHeight="1">
      <c r="A14" s="336" t="s">
        <v>9</v>
      </c>
      <c r="B14" s="331" t="s">
        <v>88</v>
      </c>
      <c r="C14" s="54" t="s">
        <v>20</v>
      </c>
      <c r="D14" s="56"/>
      <c r="E14" s="57"/>
      <c r="F14" s="62" t="s">
        <v>240</v>
      </c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256" ht="39" customHeight="1">
      <c r="A15" s="336"/>
      <c r="B15" s="331"/>
      <c r="C15" s="54" t="s">
        <v>21</v>
      </c>
      <c r="D15" s="56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256">
      <c r="A16" s="32" t="s">
        <v>89</v>
      </c>
      <c r="B16" s="63"/>
      <c r="C16" s="63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1"/>
      <c r="AI16" s="332"/>
      <c r="AJ16" s="332"/>
      <c r="AK16" s="332"/>
      <c r="AZ16" s="332"/>
      <c r="BA16" s="332"/>
      <c r="BB16" s="332"/>
      <c r="BQ16" s="332"/>
      <c r="BR16" s="332"/>
      <c r="BS16" s="332"/>
      <c r="CH16" s="332"/>
      <c r="CI16" s="332"/>
      <c r="CJ16" s="332"/>
      <c r="CY16" s="332"/>
      <c r="CZ16" s="332"/>
      <c r="DA16" s="332"/>
      <c r="DP16" s="332"/>
      <c r="DQ16" s="332"/>
      <c r="DR16" s="332"/>
      <c r="EG16" s="332"/>
      <c r="EH16" s="332"/>
      <c r="EI16" s="332"/>
      <c r="EX16" s="332"/>
      <c r="EY16" s="332"/>
      <c r="EZ16" s="332"/>
      <c r="FO16" s="332"/>
      <c r="FP16" s="332"/>
      <c r="FQ16" s="332"/>
      <c r="GF16" s="332"/>
      <c r="GG16" s="332"/>
      <c r="GH16" s="332"/>
      <c r="GW16" s="332"/>
      <c r="GX16" s="332"/>
      <c r="GY16" s="332"/>
      <c r="HN16" s="332"/>
      <c r="HO16" s="332"/>
      <c r="HP16" s="332"/>
      <c r="IE16" s="332"/>
      <c r="IF16" s="332"/>
      <c r="IG16" s="332"/>
      <c r="IV16" s="332"/>
    </row>
    <row r="17" spans="1:17" ht="320.25" customHeight="1">
      <c r="A17" s="336" t="s">
        <v>6</v>
      </c>
      <c r="B17" s="331" t="s">
        <v>90</v>
      </c>
      <c r="C17" s="54" t="s">
        <v>20</v>
      </c>
      <c r="D17" s="64" t="s">
        <v>158</v>
      </c>
      <c r="E17" s="64" t="s">
        <v>159</v>
      </c>
      <c r="F17" s="64" t="s">
        <v>160</v>
      </c>
      <c r="G17" s="64" t="s">
        <v>161</v>
      </c>
      <c r="H17" s="64" t="s">
        <v>162</v>
      </c>
      <c r="I17" s="57"/>
      <c r="J17" s="57"/>
      <c r="K17" s="57"/>
      <c r="L17" s="57"/>
      <c r="M17" s="57"/>
      <c r="N17" s="57"/>
      <c r="O17" s="57"/>
      <c r="P17" s="57"/>
      <c r="Q17" s="57"/>
    </row>
    <row r="18" spans="1:17" ht="39.9" customHeight="1">
      <c r="A18" s="336"/>
      <c r="B18" s="331"/>
      <c r="C18" s="54" t="s">
        <v>21</v>
      </c>
      <c r="D18" s="56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1:17" ht="194.25" customHeight="1">
      <c r="A19" s="336" t="s">
        <v>7</v>
      </c>
      <c r="B19" s="331" t="s">
        <v>226</v>
      </c>
      <c r="C19" s="54" t="s">
        <v>20</v>
      </c>
      <c r="D19" s="58" t="s">
        <v>241</v>
      </c>
      <c r="E19" s="58" t="s">
        <v>242</v>
      </c>
      <c r="F19" s="65" t="s">
        <v>171</v>
      </c>
      <c r="G19" s="58" t="s">
        <v>172</v>
      </c>
      <c r="H19" s="66"/>
      <c r="I19" s="66"/>
      <c r="J19" s="66"/>
      <c r="K19" s="58"/>
      <c r="L19" s="58"/>
      <c r="M19" s="58"/>
      <c r="N19" s="58"/>
      <c r="O19" s="58"/>
      <c r="P19" s="58" t="s">
        <v>173</v>
      </c>
      <c r="Q19" s="57"/>
    </row>
    <row r="20" spans="1:17" ht="39.9" customHeight="1">
      <c r="A20" s="336"/>
      <c r="B20" s="331"/>
      <c r="C20" s="54" t="s">
        <v>21</v>
      </c>
      <c r="D20" s="56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7" ht="211.5" customHeight="1">
      <c r="A21" s="336" t="s">
        <v>8</v>
      </c>
      <c r="B21" s="331" t="s">
        <v>229</v>
      </c>
      <c r="C21" s="54" t="s">
        <v>20</v>
      </c>
      <c r="D21" s="67" t="s">
        <v>243</v>
      </c>
      <c r="E21" s="67" t="s">
        <v>174</v>
      </c>
      <c r="F21" s="67" t="s">
        <v>171</v>
      </c>
      <c r="G21" s="68" t="s">
        <v>175</v>
      </c>
      <c r="H21" s="68" t="s">
        <v>175</v>
      </c>
      <c r="I21" s="67" t="s">
        <v>175</v>
      </c>
      <c r="J21" s="67" t="s">
        <v>175</v>
      </c>
      <c r="K21" s="67" t="s">
        <v>175</v>
      </c>
      <c r="L21" s="67" t="s">
        <v>175</v>
      </c>
      <c r="M21" s="67" t="s">
        <v>175</v>
      </c>
      <c r="N21" s="67" t="s">
        <v>176</v>
      </c>
      <c r="O21" s="67" t="s">
        <v>177</v>
      </c>
      <c r="P21" s="58" t="s">
        <v>178</v>
      </c>
      <c r="Q21" s="57"/>
    </row>
    <row r="22" spans="1:17" ht="31.5" customHeight="1">
      <c r="A22" s="336"/>
      <c r="B22" s="331"/>
      <c r="C22" s="54" t="s">
        <v>21</v>
      </c>
      <c r="D22" s="56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7" s="70" customFormat="1" ht="223.5" customHeight="1">
      <c r="A23" s="341" t="s">
        <v>14</v>
      </c>
      <c r="B23" s="337" t="s">
        <v>230</v>
      </c>
      <c r="C23" s="69" t="s">
        <v>20</v>
      </c>
      <c r="D23" s="58" t="str">
        <f>$D$19</f>
        <v>подготовка конкурсной документации</v>
      </c>
      <c r="E23" s="58" t="s">
        <v>244</v>
      </c>
      <c r="F23" s="65" t="s">
        <v>171</v>
      </c>
      <c r="G23" s="58" t="s">
        <v>179</v>
      </c>
      <c r="H23" s="58" t="s">
        <v>180</v>
      </c>
      <c r="I23" s="58" t="s">
        <v>135</v>
      </c>
      <c r="J23" s="58"/>
      <c r="K23" s="58" t="s">
        <v>181</v>
      </c>
      <c r="L23" s="58"/>
      <c r="M23" s="66"/>
      <c r="N23" s="66"/>
      <c r="O23" s="66"/>
      <c r="P23" s="58" t="s">
        <v>182</v>
      </c>
      <c r="Q23" s="66"/>
    </row>
    <row r="24" spans="1:17" s="70" customFormat="1" ht="39.9" customHeight="1">
      <c r="A24" s="342"/>
      <c r="B24" s="337"/>
      <c r="C24" s="69" t="s">
        <v>21</v>
      </c>
      <c r="D24" s="58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1:17" s="70" customFormat="1" ht="104.25" customHeight="1">
      <c r="A25" s="340" t="s">
        <v>15</v>
      </c>
      <c r="B25" s="337" t="s">
        <v>231</v>
      </c>
      <c r="C25" s="69" t="s">
        <v>20</v>
      </c>
      <c r="D25" s="71"/>
      <c r="E25" s="58" t="str">
        <f>$D$19</f>
        <v>подготовка конкурсной документации</v>
      </c>
      <c r="F25" s="65" t="s">
        <v>171</v>
      </c>
      <c r="G25" s="58" t="s">
        <v>183</v>
      </c>
      <c r="H25" s="58" t="str">
        <f>$D$19</f>
        <v>подготовка конкурсной документации</v>
      </c>
      <c r="I25" s="65" t="s">
        <v>171</v>
      </c>
      <c r="J25" s="58" t="s">
        <v>183</v>
      </c>
      <c r="K25" s="66"/>
      <c r="L25" s="66"/>
      <c r="M25" s="66"/>
      <c r="N25" s="66"/>
      <c r="O25" s="66"/>
      <c r="P25" s="67" t="s">
        <v>184</v>
      </c>
      <c r="Q25" s="66"/>
    </row>
    <row r="26" spans="1:17" s="70" customFormat="1" ht="39.9" customHeight="1">
      <c r="A26" s="340"/>
      <c r="B26" s="337"/>
      <c r="C26" s="69" t="s">
        <v>21</v>
      </c>
      <c r="D26" s="58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1:17">
      <c r="A27" s="32" t="s">
        <v>91</v>
      </c>
      <c r="B27" s="72"/>
      <c r="C27" s="72"/>
      <c r="D27" s="56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ht="201.75" customHeight="1">
      <c r="A28" s="54" t="s">
        <v>16</v>
      </c>
      <c r="B28" s="55" t="s">
        <v>232</v>
      </c>
      <c r="C28" s="54" t="s">
        <v>20</v>
      </c>
      <c r="D28" s="56" t="s">
        <v>139</v>
      </c>
      <c r="E28" s="56" t="s">
        <v>139</v>
      </c>
      <c r="F28" s="56" t="s">
        <v>139</v>
      </c>
      <c r="G28" s="56" t="s">
        <v>140</v>
      </c>
      <c r="H28" s="56" t="s">
        <v>140</v>
      </c>
      <c r="I28" s="56" t="s">
        <v>140</v>
      </c>
      <c r="J28" s="56" t="s">
        <v>141</v>
      </c>
      <c r="K28" s="56" t="s">
        <v>141</v>
      </c>
      <c r="L28" s="56" t="s">
        <v>141</v>
      </c>
      <c r="M28" s="56" t="s">
        <v>142</v>
      </c>
      <c r="N28" s="56" t="s">
        <v>142</v>
      </c>
      <c r="O28" s="57"/>
      <c r="P28" s="57"/>
      <c r="Q28" s="57"/>
    </row>
    <row r="29" spans="1:17" ht="39.9" customHeight="1">
      <c r="A29" s="54"/>
      <c r="B29" s="55"/>
      <c r="C29" s="54" t="s">
        <v>21</v>
      </c>
      <c r="D29" s="56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7">
      <c r="A30" s="33" t="s">
        <v>92</v>
      </c>
      <c r="B30" s="73"/>
      <c r="C30" s="74"/>
      <c r="D30" s="75"/>
      <c r="E30" s="76"/>
      <c r="F30" s="76"/>
      <c r="G30" s="77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ht="241.5" customHeight="1">
      <c r="A31" s="336" t="s">
        <v>94</v>
      </c>
      <c r="B31" s="331" t="s">
        <v>93</v>
      </c>
      <c r="C31" s="54" t="s">
        <v>20</v>
      </c>
      <c r="D31" s="56" t="s">
        <v>212</v>
      </c>
      <c r="E31" s="56" t="s">
        <v>213</v>
      </c>
      <c r="F31" s="56" t="s">
        <v>214</v>
      </c>
      <c r="G31" s="56" t="s">
        <v>214</v>
      </c>
      <c r="H31" s="56" t="s">
        <v>141</v>
      </c>
      <c r="I31" s="56" t="s">
        <v>142</v>
      </c>
      <c r="J31" s="56" t="s">
        <v>142</v>
      </c>
      <c r="K31" s="56" t="s">
        <v>142</v>
      </c>
      <c r="L31" s="56" t="s">
        <v>142</v>
      </c>
      <c r="M31" s="56" t="s">
        <v>215</v>
      </c>
      <c r="N31" s="56" t="s">
        <v>215</v>
      </c>
      <c r="O31" s="56" t="s">
        <v>215</v>
      </c>
      <c r="P31" s="57"/>
      <c r="Q31" s="57"/>
    </row>
    <row r="32" spans="1:17" ht="45.75" customHeight="1">
      <c r="A32" s="336"/>
      <c r="B32" s="331"/>
      <c r="C32" s="54" t="s">
        <v>21</v>
      </c>
      <c r="D32" s="56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7">
      <c r="A33" s="32" t="s">
        <v>95</v>
      </c>
      <c r="B33" s="55"/>
      <c r="C33" s="54"/>
      <c r="D33" s="56"/>
      <c r="E33" s="57"/>
      <c r="F33" s="57"/>
      <c r="G33" s="57"/>
      <c r="H33" s="59"/>
      <c r="I33" s="78"/>
      <c r="J33" s="78"/>
      <c r="K33" s="78"/>
      <c r="L33" s="78"/>
      <c r="M33" s="78"/>
      <c r="N33" s="78"/>
      <c r="O33" s="78"/>
      <c r="P33" s="78"/>
      <c r="Q33" s="78"/>
    </row>
    <row r="34" spans="1:17" ht="30.75" customHeight="1">
      <c r="A34" s="336" t="s">
        <v>96</v>
      </c>
      <c r="B34" s="331" t="s">
        <v>97</v>
      </c>
      <c r="C34" s="54" t="s">
        <v>20</v>
      </c>
      <c r="D34" s="56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1:17" ht="30.75" customHeight="1">
      <c r="A35" s="336"/>
      <c r="B35" s="331"/>
      <c r="C35" s="54" t="s">
        <v>21</v>
      </c>
      <c r="D35" s="56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1:17" ht="39.9" customHeight="1">
      <c r="A36" s="345" t="s">
        <v>98</v>
      </c>
      <c r="B36" s="338" t="s">
        <v>129</v>
      </c>
      <c r="C36" s="54" t="s">
        <v>20</v>
      </c>
      <c r="D36" s="56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1:17" ht="39.9" customHeight="1">
      <c r="A37" s="346"/>
      <c r="B37" s="339"/>
      <c r="C37" s="54" t="s">
        <v>21</v>
      </c>
      <c r="D37" s="56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1:17">
      <c r="A38" s="34" t="s">
        <v>99</v>
      </c>
      <c r="B38" s="79"/>
      <c r="C38" s="80"/>
      <c r="D38" s="81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1:17" ht="238.5" customHeight="1">
      <c r="A39" s="336" t="s">
        <v>100</v>
      </c>
      <c r="B39" s="331" t="s">
        <v>227</v>
      </c>
      <c r="C39" s="54" t="s">
        <v>20</v>
      </c>
      <c r="D39" s="93"/>
      <c r="E39" s="93" t="s">
        <v>246</v>
      </c>
      <c r="F39" s="93" t="s">
        <v>245</v>
      </c>
      <c r="G39" s="93" t="s">
        <v>234</v>
      </c>
      <c r="H39" s="333" t="s">
        <v>247</v>
      </c>
      <c r="I39" s="334"/>
      <c r="J39" s="334"/>
      <c r="K39" s="334"/>
      <c r="L39" s="334"/>
      <c r="M39" s="334"/>
      <c r="N39" s="334"/>
      <c r="O39" s="335"/>
      <c r="P39" s="56" t="s">
        <v>189</v>
      </c>
      <c r="Q39" s="57"/>
    </row>
    <row r="40" spans="1:17" ht="39.9" customHeight="1">
      <c r="A40" s="336" t="s">
        <v>10</v>
      </c>
      <c r="B40" s="331" t="s">
        <v>11</v>
      </c>
      <c r="C40" s="54" t="s">
        <v>21</v>
      </c>
      <c r="D40" s="56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ht="194.25" customHeight="1">
      <c r="A41" s="336" t="s">
        <v>101</v>
      </c>
      <c r="B41" s="331" t="s">
        <v>102</v>
      </c>
      <c r="C41" s="54" t="s">
        <v>20</v>
      </c>
      <c r="D41" s="56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83" t="s">
        <v>154</v>
      </c>
      <c r="Q41" s="57"/>
    </row>
    <row r="42" spans="1:17" ht="39.9" customHeight="1">
      <c r="A42" s="336"/>
      <c r="B42" s="331"/>
      <c r="C42" s="54" t="s">
        <v>21</v>
      </c>
      <c r="D42" s="56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1:17" ht="186" customHeight="1">
      <c r="A43" s="336" t="s">
        <v>103</v>
      </c>
      <c r="B43" s="331" t="s">
        <v>104</v>
      </c>
      <c r="C43" s="54" t="s">
        <v>20</v>
      </c>
      <c r="D43" s="58" t="s">
        <v>200</v>
      </c>
      <c r="E43" s="58" t="s">
        <v>201</v>
      </c>
      <c r="F43" s="58" t="s">
        <v>204</v>
      </c>
      <c r="G43" s="328" t="s">
        <v>192</v>
      </c>
      <c r="H43" s="329"/>
      <c r="I43" s="329"/>
      <c r="J43" s="329"/>
      <c r="K43" s="329"/>
      <c r="L43" s="329"/>
      <c r="M43" s="329"/>
      <c r="N43" s="329"/>
      <c r="O43" s="330"/>
      <c r="P43" s="57"/>
      <c r="Q43" s="57"/>
    </row>
    <row r="44" spans="1:17" ht="39.9" customHeight="1">
      <c r="A44" s="336"/>
      <c r="B44" s="331"/>
      <c r="C44" s="54" t="s">
        <v>21</v>
      </c>
      <c r="D44" s="56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1:17" ht="278.25" customHeight="1">
      <c r="A45" s="336" t="s">
        <v>105</v>
      </c>
      <c r="B45" s="331" t="s">
        <v>106</v>
      </c>
      <c r="C45" s="54" t="s">
        <v>20</v>
      </c>
      <c r="D45" s="84" t="s">
        <v>190</v>
      </c>
      <c r="E45" s="84" t="s">
        <v>191</v>
      </c>
      <c r="F45" s="84" t="s">
        <v>192</v>
      </c>
      <c r="G45" s="84" t="s">
        <v>192</v>
      </c>
      <c r="H45" s="84" t="s">
        <v>193</v>
      </c>
      <c r="I45" s="84" t="s">
        <v>192</v>
      </c>
      <c r="J45" s="84" t="s">
        <v>192</v>
      </c>
      <c r="K45" s="84" t="s">
        <v>194</v>
      </c>
      <c r="L45" s="84" t="s">
        <v>192</v>
      </c>
      <c r="M45" s="84" t="s">
        <v>195</v>
      </c>
      <c r="N45" s="84" t="s">
        <v>196</v>
      </c>
      <c r="O45" s="84" t="s">
        <v>197</v>
      </c>
      <c r="P45" s="84" t="s">
        <v>198</v>
      </c>
      <c r="Q45" s="57"/>
    </row>
    <row r="46" spans="1:17" ht="39.9" customHeight="1">
      <c r="A46" s="336" t="s">
        <v>12</v>
      </c>
      <c r="B46" s="331" t="s">
        <v>13</v>
      </c>
      <c r="C46" s="54" t="s">
        <v>21</v>
      </c>
      <c r="D46" s="56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1:17" ht="39.9" customHeight="1">
      <c r="A47" s="343" t="s">
        <v>108</v>
      </c>
      <c r="B47" s="338" t="s">
        <v>107</v>
      </c>
      <c r="C47" s="54" t="s">
        <v>20</v>
      </c>
      <c r="D47" s="56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1:17" ht="39.9" customHeight="1">
      <c r="A48" s="344"/>
      <c r="B48" s="339"/>
      <c r="C48" s="54" t="s">
        <v>21</v>
      </c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1:17" ht="129.75" customHeight="1">
      <c r="A49" s="343" t="s">
        <v>109</v>
      </c>
      <c r="B49" s="338" t="s">
        <v>110</v>
      </c>
      <c r="C49" s="85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95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95" t="s">
        <v>254</v>
      </c>
      <c r="O49" s="31" t="s">
        <v>248</v>
      </c>
      <c r="P49" s="86"/>
      <c r="Q49" s="86"/>
    </row>
    <row r="50" spans="1:17" ht="39.9" customHeight="1">
      <c r="A50" s="344"/>
      <c r="B50" s="339"/>
      <c r="C50" s="54" t="s">
        <v>21</v>
      </c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1:17" s="70" customFormat="1" ht="391.5" customHeight="1">
      <c r="A51" s="336" t="s">
        <v>111</v>
      </c>
      <c r="B51" s="331" t="s">
        <v>112</v>
      </c>
      <c r="C51" s="69" t="s">
        <v>20</v>
      </c>
      <c r="D51" s="58" t="s">
        <v>131</v>
      </c>
      <c r="E51" s="58" t="s">
        <v>132</v>
      </c>
      <c r="F51" s="58" t="s">
        <v>133</v>
      </c>
      <c r="G51" s="58" t="s">
        <v>134</v>
      </c>
      <c r="H51" s="58" t="s">
        <v>135</v>
      </c>
      <c r="I51" s="58" t="s">
        <v>136</v>
      </c>
      <c r="J51" s="58" t="s">
        <v>136</v>
      </c>
      <c r="K51" s="58" t="s">
        <v>136</v>
      </c>
      <c r="L51" s="58" t="s">
        <v>137</v>
      </c>
      <c r="M51" s="66"/>
      <c r="N51" s="66"/>
      <c r="O51" s="66"/>
      <c r="P51" s="58" t="s">
        <v>138</v>
      </c>
      <c r="Q51" s="66"/>
    </row>
    <row r="52" spans="1:17" ht="39.9" customHeight="1">
      <c r="A52" s="336"/>
      <c r="B52" s="331"/>
      <c r="C52" s="54" t="s">
        <v>21</v>
      </c>
      <c r="D52" s="87"/>
      <c r="E52" s="86"/>
      <c r="F52" s="86"/>
      <c r="G52" s="86"/>
      <c r="H52" s="86"/>
      <c r="I52" s="86"/>
      <c r="J52" s="86"/>
      <c r="K52" s="86"/>
      <c r="L52" s="86"/>
      <c r="M52" s="86"/>
      <c r="N52" s="57"/>
      <c r="O52" s="57"/>
      <c r="P52" s="57"/>
      <c r="Q52" s="57"/>
    </row>
    <row r="53" spans="1:17" ht="75.75" customHeight="1">
      <c r="A53" s="336" t="s">
        <v>114</v>
      </c>
      <c r="B53" s="331" t="s">
        <v>113</v>
      </c>
      <c r="C53" s="54" t="s">
        <v>20</v>
      </c>
      <c r="D53" s="84" t="s">
        <v>143</v>
      </c>
      <c r="E53" s="84" t="s">
        <v>143</v>
      </c>
      <c r="F53" s="84" t="s">
        <v>143</v>
      </c>
      <c r="G53" s="84" t="s">
        <v>148</v>
      </c>
      <c r="H53" s="84" t="s">
        <v>144</v>
      </c>
      <c r="I53" s="84" t="s">
        <v>202</v>
      </c>
      <c r="J53" s="84" t="s">
        <v>145</v>
      </c>
      <c r="K53" s="84" t="s">
        <v>146</v>
      </c>
      <c r="L53" s="84" t="s">
        <v>147</v>
      </c>
      <c r="M53" s="84"/>
      <c r="N53" s="82"/>
      <c r="O53" s="56"/>
      <c r="P53" s="56"/>
      <c r="Q53" s="56"/>
    </row>
    <row r="54" spans="1:17" ht="31.5" customHeight="1">
      <c r="A54" s="336"/>
      <c r="B54" s="331"/>
      <c r="C54" s="54" t="s">
        <v>21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56"/>
      <c r="O54" s="56"/>
      <c r="P54" s="56"/>
      <c r="Q54" s="56"/>
    </row>
    <row r="55" spans="1:17" ht="52.5" customHeight="1">
      <c r="A55" s="336" t="s">
        <v>115</v>
      </c>
      <c r="B55" s="331" t="s">
        <v>116</v>
      </c>
      <c r="C55" s="54" t="s">
        <v>20</v>
      </c>
      <c r="D55" s="56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1:17" ht="52.5" customHeight="1">
      <c r="A56" s="336"/>
      <c r="B56" s="331"/>
      <c r="C56" s="54" t="s">
        <v>21</v>
      </c>
      <c r="D56" s="56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1:17" ht="409.5" customHeight="1">
      <c r="A57" s="336" t="s">
        <v>117</v>
      </c>
      <c r="B57" s="331" t="s">
        <v>118</v>
      </c>
      <c r="C57" s="54" t="s">
        <v>20</v>
      </c>
      <c r="D57" s="94" t="s">
        <v>235</v>
      </c>
      <c r="E57" s="93"/>
      <c r="F57" s="93" t="s">
        <v>236</v>
      </c>
      <c r="G57" s="352" t="s">
        <v>233</v>
      </c>
      <c r="H57" s="352"/>
      <c r="I57" s="93" t="s">
        <v>237</v>
      </c>
      <c r="J57" s="93" t="s">
        <v>238</v>
      </c>
      <c r="K57" s="349" t="s">
        <v>239</v>
      </c>
      <c r="L57" s="350"/>
      <c r="M57" s="350"/>
      <c r="N57" s="350"/>
      <c r="O57" s="351"/>
      <c r="P57" s="89" t="s">
        <v>199</v>
      </c>
      <c r="Q57" s="57"/>
    </row>
    <row r="58" spans="1:17" ht="39.9" customHeight="1">
      <c r="A58" s="336"/>
      <c r="B58" s="331"/>
      <c r="C58" s="54" t="s">
        <v>21</v>
      </c>
      <c r="D58" s="56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1:17" s="70" customFormat="1" ht="183.75" customHeight="1">
      <c r="A59" s="341" t="s">
        <v>120</v>
      </c>
      <c r="B59" s="341" t="s">
        <v>119</v>
      </c>
      <c r="C59" s="341" t="s">
        <v>20</v>
      </c>
      <c r="D59" s="58"/>
      <c r="E59" s="58" t="s">
        <v>167</v>
      </c>
      <c r="F59" s="58" t="s">
        <v>168</v>
      </c>
      <c r="G59" s="90" t="s">
        <v>169</v>
      </c>
      <c r="H59" s="90" t="s">
        <v>169</v>
      </c>
      <c r="I59" s="90" t="s">
        <v>169</v>
      </c>
      <c r="J59" s="90" t="s">
        <v>169</v>
      </c>
      <c r="K59" s="90" t="s">
        <v>169</v>
      </c>
      <c r="L59" s="90" t="s">
        <v>169</v>
      </c>
      <c r="M59" s="90" t="s">
        <v>169</v>
      </c>
      <c r="N59" s="90" t="s">
        <v>169</v>
      </c>
      <c r="O59" s="90" t="s">
        <v>170</v>
      </c>
      <c r="P59" s="66"/>
      <c r="Q59" s="66"/>
    </row>
    <row r="60" spans="1:17" s="70" customFormat="1" ht="150" customHeight="1">
      <c r="A60" s="347"/>
      <c r="B60" s="347"/>
      <c r="C60" s="347"/>
      <c r="D60" s="58" t="s">
        <v>163</v>
      </c>
      <c r="E60" s="58" t="s">
        <v>163</v>
      </c>
      <c r="F60" s="58" t="s">
        <v>163</v>
      </c>
      <c r="G60" s="58" t="s">
        <v>163</v>
      </c>
      <c r="H60" s="58" t="s">
        <v>163</v>
      </c>
      <c r="I60" s="58" t="s">
        <v>163</v>
      </c>
      <c r="J60" s="58" t="s">
        <v>163</v>
      </c>
      <c r="K60" s="58" t="s">
        <v>163</v>
      </c>
      <c r="L60" s="58" t="s">
        <v>163</v>
      </c>
      <c r="M60" s="58" t="s">
        <v>163</v>
      </c>
      <c r="N60" s="58" t="s">
        <v>163</v>
      </c>
      <c r="O60" s="58" t="s">
        <v>163</v>
      </c>
      <c r="P60" s="66"/>
      <c r="Q60" s="66"/>
    </row>
    <row r="61" spans="1:17" s="70" customFormat="1" ht="316.5" customHeight="1">
      <c r="A61" s="347"/>
      <c r="B61" s="347"/>
      <c r="C61" s="342"/>
      <c r="D61" s="58" t="s">
        <v>164</v>
      </c>
      <c r="E61" s="58" t="s">
        <v>165</v>
      </c>
      <c r="F61" s="58" t="s">
        <v>166</v>
      </c>
      <c r="G61" s="58" t="s">
        <v>166</v>
      </c>
      <c r="H61" s="58" t="s">
        <v>166</v>
      </c>
      <c r="I61" s="58" t="s">
        <v>166</v>
      </c>
      <c r="J61" s="58" t="s">
        <v>166</v>
      </c>
      <c r="K61" s="58" t="s">
        <v>166</v>
      </c>
      <c r="L61" s="58" t="s">
        <v>166</v>
      </c>
      <c r="M61" s="58" t="s">
        <v>166</v>
      </c>
      <c r="N61" s="58" t="s">
        <v>166</v>
      </c>
      <c r="O61" s="58" t="s">
        <v>166</v>
      </c>
      <c r="P61" s="66"/>
      <c r="Q61" s="66"/>
    </row>
    <row r="62" spans="1:17" s="70" customFormat="1" ht="39.9" customHeight="1">
      <c r="A62" s="342"/>
      <c r="B62" s="342"/>
      <c r="C62" s="69" t="s">
        <v>21</v>
      </c>
      <c r="D62" s="58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1:17" ht="39.9" customHeight="1">
      <c r="A63" s="336" t="s">
        <v>121</v>
      </c>
      <c r="B63" s="331" t="s">
        <v>122</v>
      </c>
      <c r="C63" s="54" t="s">
        <v>20</v>
      </c>
      <c r="D63" s="56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7" ht="39.9" customHeight="1">
      <c r="A64" s="336"/>
      <c r="B64" s="331"/>
      <c r="C64" s="54" t="s">
        <v>21</v>
      </c>
      <c r="D64" s="56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1:20" s="70" customFormat="1" ht="154.5" customHeight="1">
      <c r="A65" s="340" t="s">
        <v>123</v>
      </c>
      <c r="B65" s="337" t="s">
        <v>124</v>
      </c>
      <c r="C65" s="69" t="s">
        <v>20</v>
      </c>
      <c r="D65" s="67"/>
      <c r="E65" s="67"/>
      <c r="F65" s="67" t="s">
        <v>185</v>
      </c>
      <c r="G65" s="67" t="s">
        <v>171</v>
      </c>
      <c r="H65" s="67" t="s">
        <v>186</v>
      </c>
      <c r="I65" s="67"/>
      <c r="J65" s="67" t="s">
        <v>186</v>
      </c>
      <c r="K65" s="67"/>
      <c r="L65" s="67"/>
      <c r="M65" s="67" t="s">
        <v>186</v>
      </c>
      <c r="N65" s="67"/>
      <c r="O65" s="67" t="s">
        <v>187</v>
      </c>
      <c r="P65" s="67" t="s">
        <v>188</v>
      </c>
      <c r="Q65" s="66"/>
    </row>
    <row r="66" spans="1:20" s="70" customFormat="1" ht="39.9" customHeight="1">
      <c r="A66" s="340"/>
      <c r="B66" s="337"/>
      <c r="C66" s="69" t="s">
        <v>21</v>
      </c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1:20" ht="39.9" customHeight="1">
      <c r="A67" s="336" t="s">
        <v>125</v>
      </c>
      <c r="B67" s="331" t="s">
        <v>126</v>
      </c>
      <c r="C67" s="54" t="s">
        <v>20</v>
      </c>
      <c r="D67" s="56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1:20" ht="39.9" customHeight="1">
      <c r="A68" s="336"/>
      <c r="B68" s="331"/>
      <c r="C68" s="54" t="s">
        <v>21</v>
      </c>
      <c r="D68" s="56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1:20" ht="147" customHeight="1">
      <c r="A69" s="343" t="s">
        <v>127</v>
      </c>
      <c r="B69" s="338" t="s">
        <v>128</v>
      </c>
      <c r="C69" s="54" t="s">
        <v>20</v>
      </c>
      <c r="D69" s="56"/>
      <c r="E69" s="91" t="s">
        <v>155</v>
      </c>
      <c r="F69" s="91" t="s">
        <v>156</v>
      </c>
      <c r="G69" s="57"/>
      <c r="H69" s="57"/>
      <c r="I69" s="57"/>
      <c r="J69" s="57"/>
      <c r="K69" s="57"/>
      <c r="L69" s="57"/>
      <c r="M69" s="57"/>
      <c r="N69" s="57"/>
      <c r="O69" s="91" t="s">
        <v>157</v>
      </c>
      <c r="P69" s="57"/>
      <c r="Q69" s="57"/>
    </row>
    <row r="70" spans="1:20" ht="39.9" customHeight="1">
      <c r="A70" s="344"/>
      <c r="B70" s="339"/>
      <c r="C70" s="54" t="s">
        <v>21</v>
      </c>
      <c r="D70" s="56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1:20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</row>
    <row r="73" spans="1:20">
      <c r="B73" s="326" t="s">
        <v>255</v>
      </c>
      <c r="C73" s="326"/>
      <c r="D73" s="326"/>
      <c r="E73" s="326"/>
      <c r="F73" s="326"/>
      <c r="G73" s="326"/>
      <c r="H73" s="326"/>
      <c r="I73" s="326"/>
      <c r="J73" s="326"/>
      <c r="K73" s="326"/>
      <c r="L73" s="326"/>
      <c r="M73" s="326"/>
      <c r="N73" s="326"/>
      <c r="O73" s="326"/>
      <c r="P73" s="326"/>
      <c r="Q73" s="326"/>
      <c r="R73" s="326"/>
      <c r="S73" s="326"/>
      <c r="T73" s="326"/>
    </row>
    <row r="74" spans="1:20" ht="13.8">
      <c r="B74" s="39"/>
      <c r="C74" s="40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</row>
    <row r="75" spans="1:20" ht="13.8">
      <c r="B75" s="39"/>
      <c r="C75" s="40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</row>
    <row r="76" spans="1:20" ht="13.8">
      <c r="B76" s="39"/>
      <c r="C76" s="40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</row>
    <row r="77" spans="1:20" ht="13.8">
      <c r="B77" s="39"/>
      <c r="C77" s="40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</row>
    <row r="78" spans="1:20" ht="13.8">
      <c r="B78" s="42" t="s">
        <v>47</v>
      </c>
      <c r="C78" s="43"/>
      <c r="D78" s="44"/>
      <c r="E78" s="44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</row>
    <row r="79" spans="1:20" ht="58.5" customHeight="1">
      <c r="B79" s="327" t="s">
        <v>216</v>
      </c>
      <c r="C79" s="327"/>
      <c r="D79" s="327"/>
      <c r="E79" s="327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N50"/>
  <sheetViews>
    <sheetView tabSelected="1" workbookViewId="0">
      <selection activeCell="A16" sqref="A16:J18"/>
    </sheetView>
  </sheetViews>
  <sheetFormatPr defaultColWidth="9.109375" defaultRowHeight="13.8"/>
  <cols>
    <col min="1" max="16384" width="9.109375" style="120"/>
  </cols>
  <sheetData>
    <row r="1" spans="1:14">
      <c r="A1" s="12"/>
      <c r="B1" s="12"/>
      <c r="C1" s="12"/>
      <c r="D1" s="12"/>
      <c r="E1" s="12"/>
      <c r="F1" s="354" t="s">
        <v>308</v>
      </c>
      <c r="G1" s="354"/>
      <c r="H1" s="354"/>
      <c r="I1" s="354"/>
      <c r="J1" s="354"/>
    </row>
    <row r="2" spans="1:14" ht="15.6">
      <c r="A2" s="12"/>
      <c r="B2" s="12"/>
      <c r="C2" s="12"/>
      <c r="D2" s="12"/>
      <c r="E2" s="355" t="s">
        <v>339</v>
      </c>
      <c r="F2" s="355"/>
      <c r="G2" s="355"/>
      <c r="H2" s="355"/>
      <c r="I2" s="355"/>
      <c r="J2" s="355"/>
    </row>
    <row r="3" spans="1:14" ht="15.6">
      <c r="A3" s="12"/>
      <c r="B3" s="12"/>
      <c r="C3" s="12"/>
      <c r="D3" s="12"/>
      <c r="E3" s="356" t="s">
        <v>312</v>
      </c>
      <c r="F3" s="356"/>
      <c r="G3" s="356"/>
      <c r="H3" s="356"/>
      <c r="I3" s="356"/>
      <c r="J3" s="356"/>
    </row>
    <row r="4" spans="1:14" ht="15.75" customHeight="1">
      <c r="A4" s="12"/>
      <c r="B4" s="12"/>
      <c r="C4" s="12"/>
      <c r="D4" s="12"/>
      <c r="E4" s="356" t="s">
        <v>352</v>
      </c>
      <c r="F4" s="356"/>
      <c r="G4" s="356"/>
      <c r="H4" s="356"/>
      <c r="I4" s="356"/>
      <c r="J4" s="356"/>
    </row>
    <row r="5" spans="1:14" ht="15.6">
      <c r="A5" s="12"/>
      <c r="B5" s="12"/>
      <c r="C5" s="12"/>
      <c r="D5" s="12"/>
      <c r="E5" s="121"/>
      <c r="F5" s="357"/>
      <c r="G5" s="357"/>
      <c r="H5" s="357"/>
      <c r="I5" s="357"/>
      <c r="J5" s="357"/>
      <c r="K5" s="12"/>
      <c r="L5" s="12"/>
      <c r="M5" s="12"/>
      <c r="N5" s="12"/>
    </row>
    <row r="6" spans="1:14">
      <c r="A6" s="12"/>
      <c r="B6" s="12"/>
      <c r="C6" s="12"/>
      <c r="D6" s="12"/>
      <c r="E6" s="12"/>
      <c r="F6" s="12"/>
      <c r="K6" s="12"/>
      <c r="L6" s="12"/>
      <c r="M6" s="12"/>
      <c r="N6" s="12"/>
    </row>
    <row r="7" spans="1:14" ht="15.6">
      <c r="K7" s="122"/>
      <c r="L7" s="122"/>
      <c r="M7" s="12"/>
      <c r="N7" s="12"/>
    </row>
    <row r="8" spans="1:14">
      <c r="K8" s="12"/>
      <c r="L8" s="12"/>
      <c r="M8" s="12"/>
      <c r="N8" s="12"/>
    </row>
    <row r="9" spans="1:14">
      <c r="K9" s="12"/>
      <c r="L9" s="12"/>
      <c r="M9" s="12"/>
      <c r="N9" s="12"/>
    </row>
    <row r="10" spans="1:14">
      <c r="K10" s="12"/>
      <c r="L10" s="12"/>
      <c r="M10" s="12"/>
      <c r="N10" s="12"/>
    </row>
    <row r="11" spans="1:14">
      <c r="K11" s="12"/>
      <c r="L11" s="12"/>
      <c r="M11" s="12"/>
      <c r="N11" s="12"/>
    </row>
    <row r="12" spans="1:14">
      <c r="A12" s="12"/>
      <c r="B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27.75" customHeight="1">
      <c r="A13" s="353" t="s">
        <v>309</v>
      </c>
      <c r="B13" s="353"/>
      <c r="C13" s="353"/>
      <c r="D13" s="353"/>
      <c r="E13" s="353"/>
      <c r="F13" s="353"/>
      <c r="G13" s="353"/>
      <c r="H13" s="353"/>
      <c r="I13" s="353"/>
      <c r="J13" s="353"/>
      <c r="K13" s="12"/>
      <c r="L13" s="12"/>
      <c r="M13" s="12"/>
      <c r="N13" s="12"/>
    </row>
    <row r="14" spans="1:14" ht="15" customHeight="1">
      <c r="A14" s="359" t="s">
        <v>350</v>
      </c>
      <c r="B14" s="359"/>
      <c r="C14" s="359"/>
      <c r="D14" s="359"/>
      <c r="E14" s="359"/>
      <c r="F14" s="359"/>
      <c r="G14" s="359"/>
      <c r="H14" s="359"/>
      <c r="I14" s="359"/>
      <c r="J14" s="359"/>
      <c r="K14" s="12"/>
      <c r="L14" s="12"/>
      <c r="M14" s="12"/>
      <c r="N14" s="12"/>
    </row>
    <row r="15" spans="1:14" ht="18.75" customHeight="1">
      <c r="A15" s="360" t="s">
        <v>310</v>
      </c>
      <c r="B15" s="360"/>
      <c r="C15" s="360"/>
      <c r="D15" s="360"/>
      <c r="E15" s="360"/>
      <c r="F15" s="360"/>
      <c r="G15" s="360"/>
      <c r="H15" s="360"/>
      <c r="I15" s="360"/>
      <c r="J15" s="360"/>
      <c r="K15" s="12"/>
      <c r="L15" s="12"/>
      <c r="M15" s="12"/>
      <c r="N15" s="12"/>
    </row>
    <row r="16" spans="1:14" ht="15" customHeight="1">
      <c r="A16" s="361" t="s">
        <v>351</v>
      </c>
      <c r="B16" s="361"/>
      <c r="C16" s="361"/>
      <c r="D16" s="361"/>
      <c r="E16" s="361"/>
      <c r="F16" s="361"/>
      <c r="G16" s="361"/>
      <c r="H16" s="361"/>
      <c r="I16" s="361"/>
      <c r="J16" s="361"/>
      <c r="K16" s="12"/>
      <c r="L16" s="12"/>
      <c r="M16" s="12"/>
      <c r="N16" s="12"/>
    </row>
    <row r="17" spans="1:14">
      <c r="A17" s="361"/>
      <c r="B17" s="361"/>
      <c r="C17" s="361"/>
      <c r="D17" s="361"/>
      <c r="E17" s="361"/>
      <c r="F17" s="361"/>
      <c r="G17" s="361"/>
      <c r="H17" s="361"/>
      <c r="I17" s="361"/>
      <c r="J17" s="361"/>
      <c r="K17" s="12"/>
      <c r="L17" s="12"/>
      <c r="M17" s="12"/>
      <c r="N17" s="12"/>
    </row>
    <row r="18" spans="1:14">
      <c r="A18" s="361"/>
      <c r="B18" s="361"/>
      <c r="C18" s="361"/>
      <c r="D18" s="361"/>
      <c r="E18" s="361"/>
      <c r="F18" s="361"/>
      <c r="G18" s="361"/>
      <c r="H18" s="361"/>
      <c r="I18" s="361"/>
      <c r="J18" s="361"/>
      <c r="K18" s="12"/>
      <c r="L18" s="12"/>
      <c r="M18" s="12"/>
      <c r="N18" s="12"/>
    </row>
    <row r="19" spans="1:14">
      <c r="A19" s="362" t="s">
        <v>311</v>
      </c>
      <c r="B19" s="362"/>
      <c r="C19" s="362"/>
      <c r="D19" s="362"/>
      <c r="E19" s="362"/>
      <c r="F19" s="362"/>
      <c r="G19" s="362"/>
      <c r="H19" s="362"/>
      <c r="I19" s="362"/>
      <c r="J19" s="362"/>
      <c r="K19" s="12"/>
      <c r="L19" s="12"/>
      <c r="M19" s="12"/>
      <c r="N19" s="12"/>
    </row>
    <row r="20" spans="1:14">
      <c r="A20" s="12"/>
      <c r="J20" s="12"/>
      <c r="K20" s="12"/>
      <c r="L20" s="12"/>
      <c r="M20" s="12"/>
      <c r="N20" s="12"/>
    </row>
    <row r="21" spans="1:14">
      <c r="A21" s="12"/>
      <c r="J21" s="12"/>
      <c r="K21" s="12"/>
      <c r="L21" s="12"/>
      <c r="M21" s="12"/>
      <c r="N21" s="12"/>
    </row>
    <row r="22" spans="1:14" ht="27.75" customHeight="1">
      <c r="A22" s="12"/>
      <c r="G22" s="363" t="s">
        <v>346</v>
      </c>
      <c r="H22" s="363"/>
      <c r="I22" s="363"/>
      <c r="J22" s="363"/>
      <c r="K22" s="12"/>
      <c r="L22" s="12"/>
      <c r="M22" s="12"/>
      <c r="N22" s="12"/>
    </row>
    <row r="23" spans="1:14" ht="15.6">
      <c r="A23" s="12"/>
      <c r="G23" s="364" t="s">
        <v>343</v>
      </c>
      <c r="H23" s="364"/>
      <c r="I23" s="364"/>
      <c r="J23" s="364"/>
      <c r="K23" s="12"/>
      <c r="L23" s="12"/>
      <c r="M23" s="12"/>
      <c r="N23" s="12"/>
    </row>
    <row r="24" spans="1:14" ht="15.6">
      <c r="A24" s="12"/>
      <c r="G24" s="356"/>
      <c r="H24" s="356"/>
      <c r="I24" s="356"/>
      <c r="J24" s="356"/>
      <c r="K24" s="12"/>
      <c r="L24" s="12"/>
      <c r="M24" s="12"/>
      <c r="N24" s="12"/>
    </row>
    <row r="25" spans="1:14" ht="15.6">
      <c r="A25" s="12"/>
      <c r="B25" s="12"/>
      <c r="C25" s="12"/>
      <c r="D25" s="12"/>
      <c r="E25" s="12"/>
      <c r="F25" s="12"/>
      <c r="G25" s="182"/>
      <c r="H25" s="182"/>
      <c r="I25" s="182"/>
      <c r="J25" s="182"/>
      <c r="K25" s="12"/>
      <c r="L25" s="12"/>
      <c r="M25" s="12"/>
      <c r="N25" s="12"/>
    </row>
    <row r="26" spans="1:1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38" spans="5:8" ht="15.6">
      <c r="E38" s="358"/>
      <c r="F38" s="358"/>
      <c r="G38" s="358"/>
      <c r="H38" s="358"/>
    </row>
    <row r="50" spans="1:14" ht="18">
      <c r="A50" s="359">
        <v>2017</v>
      </c>
      <c r="B50" s="359"/>
      <c r="C50" s="359"/>
      <c r="D50" s="359"/>
      <c r="E50" s="359"/>
      <c r="F50" s="359"/>
      <c r="G50" s="359"/>
      <c r="H50" s="359"/>
      <c r="I50" s="359"/>
      <c r="J50" s="359"/>
      <c r="K50" s="123"/>
      <c r="L50" s="123"/>
      <c r="M50" s="123"/>
      <c r="N50" s="123"/>
    </row>
  </sheetData>
  <mergeCells count="15">
    <mergeCell ref="G24:J24"/>
    <mergeCell ref="E38:H38"/>
    <mergeCell ref="A50:J50"/>
    <mergeCell ref="A14:J14"/>
    <mergeCell ref="A15:J15"/>
    <mergeCell ref="A16:J18"/>
    <mergeCell ref="A19:J19"/>
    <mergeCell ref="G22:J22"/>
    <mergeCell ref="G23:J23"/>
    <mergeCell ref="A13:J13"/>
    <mergeCell ref="F1:J1"/>
    <mergeCell ref="E2:J2"/>
    <mergeCell ref="E3:J3"/>
    <mergeCell ref="E4:J4"/>
    <mergeCell ref="F5:J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AR159"/>
  <sheetViews>
    <sheetView view="pageBreakPreview" topLeftCell="E4" zoomScale="80" zoomScaleSheetLayoutView="80" workbookViewId="0">
      <selection activeCell="A3" sqref="A3:AR3"/>
    </sheetView>
  </sheetViews>
  <sheetFormatPr defaultColWidth="12.109375" defaultRowHeight="15.6"/>
  <cols>
    <col min="1" max="1" width="9.88671875" style="178" customWidth="1"/>
    <col min="2" max="2" width="50.88671875" style="179" customWidth="1"/>
    <col min="3" max="3" width="23.5546875" style="180" hidden="1" customWidth="1"/>
    <col min="4" max="4" width="30.109375" style="181" customWidth="1"/>
    <col min="5" max="5" width="14.88671875" style="201" customWidth="1"/>
    <col min="6" max="6" width="13.44140625" style="243" customWidth="1"/>
    <col min="7" max="7" width="14.6640625" style="243" customWidth="1"/>
    <col min="8" max="8" width="12.44140625" style="268" customWidth="1"/>
    <col min="9" max="9" width="11.33203125" style="268" customWidth="1"/>
    <col min="10" max="10" width="9.44140625" style="268" customWidth="1"/>
    <col min="11" max="12" width="12.5546875" style="278" customWidth="1"/>
    <col min="13" max="13" width="9.44140625" style="278" customWidth="1"/>
    <col min="14" max="15" width="12.5546875" style="290" customWidth="1"/>
    <col min="16" max="16" width="9.44140625" style="290" customWidth="1"/>
    <col min="17" max="18" width="12.5546875" style="278" hidden="1" customWidth="1"/>
    <col min="19" max="19" width="9.44140625" style="278" hidden="1" customWidth="1"/>
    <col min="20" max="21" width="10" style="180" customWidth="1"/>
    <col min="22" max="22" width="12.33203125" style="180" customWidth="1"/>
    <col min="23" max="23" width="11.6640625" style="180" customWidth="1"/>
    <col min="24" max="24" width="9.77734375" style="180" customWidth="1"/>
    <col min="25" max="25" width="11.6640625" style="180" customWidth="1"/>
    <col min="26" max="26" width="12.21875" style="180" customWidth="1"/>
    <col min="27" max="27" width="7.77734375" style="180" customWidth="1"/>
    <col min="28" max="28" width="8.88671875" style="180" customWidth="1"/>
    <col min="29" max="29" width="9.77734375" style="180" customWidth="1"/>
    <col min="30" max="30" width="11.6640625" style="180" customWidth="1"/>
    <col min="31" max="31" width="8.6640625" style="180" customWidth="1"/>
    <col min="32" max="32" width="10.109375" style="180" customWidth="1"/>
    <col min="33" max="33" width="8.77734375" style="180" customWidth="1"/>
    <col min="34" max="34" width="8.88671875" style="180" customWidth="1"/>
    <col min="35" max="35" width="9.5546875" style="180" customWidth="1"/>
    <col min="36" max="36" width="10.5546875" style="180" customWidth="1"/>
    <col min="37" max="37" width="9.5546875" style="180" customWidth="1"/>
    <col min="38" max="38" width="11.109375" style="180" customWidth="1"/>
    <col min="39" max="39" width="12.88671875" style="180" customWidth="1"/>
    <col min="40" max="40" width="14.21875" style="180" customWidth="1"/>
    <col min="41" max="41" width="11.6640625" style="180" customWidth="1"/>
    <col min="42" max="42" width="15.109375" style="180" customWidth="1"/>
    <col min="43" max="43" width="15.33203125" style="180" customWidth="1"/>
    <col min="44" max="44" width="22.6640625" style="157" customWidth="1"/>
    <col min="45" max="16384" width="12.109375" style="157"/>
  </cols>
  <sheetData>
    <row r="1" spans="1:44">
      <c r="A1" s="419" t="s">
        <v>341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  <c r="AC1" s="419"/>
      <c r="AD1" s="419"/>
      <c r="AE1" s="419"/>
      <c r="AF1" s="419"/>
      <c r="AG1" s="419"/>
      <c r="AH1" s="419"/>
      <c r="AI1" s="419"/>
      <c r="AJ1" s="419"/>
      <c r="AK1" s="419"/>
      <c r="AL1" s="419"/>
      <c r="AM1" s="419"/>
      <c r="AN1" s="419"/>
      <c r="AO1" s="419"/>
      <c r="AP1" s="419"/>
      <c r="AQ1" s="419"/>
      <c r="AR1" s="419"/>
    </row>
    <row r="2" spans="1:44">
      <c r="A2" s="420" t="s">
        <v>353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420"/>
      <c r="AE2" s="420"/>
      <c r="AF2" s="420"/>
      <c r="AG2" s="420"/>
      <c r="AH2" s="420"/>
      <c r="AI2" s="420"/>
      <c r="AJ2" s="420"/>
      <c r="AK2" s="420"/>
      <c r="AL2" s="420"/>
      <c r="AM2" s="420"/>
      <c r="AN2" s="420"/>
      <c r="AO2" s="420"/>
      <c r="AP2" s="420"/>
      <c r="AQ2" s="420"/>
      <c r="AR2" s="420"/>
    </row>
    <row r="3" spans="1:44">
      <c r="A3" s="421" t="s">
        <v>276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  <c r="AC3" s="421"/>
      <c r="AD3" s="421"/>
      <c r="AE3" s="421"/>
      <c r="AF3" s="421"/>
      <c r="AG3" s="421"/>
      <c r="AH3" s="421"/>
      <c r="AI3" s="421"/>
      <c r="AJ3" s="421"/>
      <c r="AK3" s="421"/>
      <c r="AL3" s="421"/>
      <c r="AM3" s="421"/>
      <c r="AN3" s="421"/>
      <c r="AO3" s="421"/>
      <c r="AP3" s="421"/>
      <c r="AQ3" s="421"/>
      <c r="AR3" s="421"/>
    </row>
    <row r="4" spans="1:44" ht="16.2" thickBot="1">
      <c r="A4" s="422"/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2"/>
      <c r="AB4" s="422"/>
      <c r="AC4" s="422"/>
      <c r="AD4" s="422"/>
      <c r="AE4" s="422"/>
      <c r="AF4" s="422"/>
      <c r="AG4" s="422"/>
      <c r="AH4" s="422"/>
      <c r="AI4" s="422"/>
      <c r="AJ4" s="220"/>
      <c r="AK4" s="189"/>
      <c r="AL4" s="157"/>
      <c r="AM4" s="157"/>
      <c r="AN4" s="157"/>
      <c r="AO4" s="157"/>
      <c r="AP4" s="157"/>
      <c r="AQ4" s="157"/>
      <c r="AR4" s="158" t="s">
        <v>258</v>
      </c>
    </row>
    <row r="5" spans="1:44" ht="36" customHeight="1">
      <c r="A5" s="423" t="s">
        <v>0</v>
      </c>
      <c r="B5" s="425" t="s">
        <v>272</v>
      </c>
      <c r="C5" s="425" t="s">
        <v>260</v>
      </c>
      <c r="D5" s="425" t="s">
        <v>40</v>
      </c>
      <c r="E5" s="426" t="s">
        <v>257</v>
      </c>
      <c r="F5" s="426"/>
      <c r="G5" s="426"/>
      <c r="H5" s="427" t="s">
        <v>256</v>
      </c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427"/>
      <c r="AI5" s="427"/>
      <c r="AJ5" s="427"/>
      <c r="AK5" s="427"/>
      <c r="AL5" s="427"/>
      <c r="AM5" s="427"/>
      <c r="AN5" s="427"/>
      <c r="AO5" s="427"/>
      <c r="AP5" s="427"/>
      <c r="AQ5" s="427"/>
      <c r="AR5" s="428" t="s">
        <v>279</v>
      </c>
    </row>
    <row r="6" spans="1:44" ht="36" customHeight="1">
      <c r="A6" s="424"/>
      <c r="B6" s="372"/>
      <c r="C6" s="372"/>
      <c r="D6" s="372"/>
      <c r="E6" s="429" t="s">
        <v>354</v>
      </c>
      <c r="F6" s="430" t="s">
        <v>261</v>
      </c>
      <c r="G6" s="430" t="s">
        <v>19</v>
      </c>
      <c r="H6" s="431" t="s">
        <v>17</v>
      </c>
      <c r="I6" s="431"/>
      <c r="J6" s="431"/>
      <c r="K6" s="407" t="s">
        <v>18</v>
      </c>
      <c r="L6" s="407"/>
      <c r="M6" s="407"/>
      <c r="N6" s="408" t="s">
        <v>22</v>
      </c>
      <c r="O6" s="408"/>
      <c r="P6" s="408"/>
      <c r="Q6" s="407" t="s">
        <v>24</v>
      </c>
      <c r="R6" s="407"/>
      <c r="S6" s="407"/>
      <c r="T6" s="373" t="s">
        <v>25</v>
      </c>
      <c r="U6" s="373"/>
      <c r="V6" s="373"/>
      <c r="W6" s="373" t="s">
        <v>26</v>
      </c>
      <c r="X6" s="373"/>
      <c r="Y6" s="373"/>
      <c r="Z6" s="373" t="s">
        <v>28</v>
      </c>
      <c r="AA6" s="373"/>
      <c r="AB6" s="373"/>
      <c r="AC6" s="373" t="s">
        <v>29</v>
      </c>
      <c r="AD6" s="373"/>
      <c r="AE6" s="373"/>
      <c r="AF6" s="373" t="s">
        <v>30</v>
      </c>
      <c r="AG6" s="373"/>
      <c r="AH6" s="373"/>
      <c r="AI6" s="373" t="s">
        <v>32</v>
      </c>
      <c r="AJ6" s="373"/>
      <c r="AK6" s="373"/>
      <c r="AL6" s="373" t="s">
        <v>33</v>
      </c>
      <c r="AM6" s="373"/>
      <c r="AN6" s="373"/>
      <c r="AO6" s="373" t="s">
        <v>34</v>
      </c>
      <c r="AP6" s="373"/>
      <c r="AQ6" s="373"/>
      <c r="AR6" s="410"/>
    </row>
    <row r="7" spans="1:44" ht="36" customHeight="1">
      <c r="A7" s="424"/>
      <c r="B7" s="372"/>
      <c r="C7" s="372"/>
      <c r="D7" s="372"/>
      <c r="E7" s="429"/>
      <c r="F7" s="430"/>
      <c r="G7" s="430"/>
      <c r="H7" s="260" t="s">
        <v>20</v>
      </c>
      <c r="I7" s="260" t="s">
        <v>21</v>
      </c>
      <c r="J7" s="261" t="s">
        <v>19</v>
      </c>
      <c r="K7" s="269" t="s">
        <v>20</v>
      </c>
      <c r="L7" s="269" t="s">
        <v>21</v>
      </c>
      <c r="M7" s="270" t="s">
        <v>19</v>
      </c>
      <c r="N7" s="279" t="s">
        <v>20</v>
      </c>
      <c r="O7" s="279" t="s">
        <v>21</v>
      </c>
      <c r="P7" s="280" t="s">
        <v>19</v>
      </c>
      <c r="Q7" s="269" t="s">
        <v>20</v>
      </c>
      <c r="R7" s="269" t="s">
        <v>21</v>
      </c>
      <c r="S7" s="270" t="s">
        <v>19</v>
      </c>
      <c r="T7" s="192" t="s">
        <v>20</v>
      </c>
      <c r="U7" s="192" t="s">
        <v>21</v>
      </c>
      <c r="V7" s="159" t="s">
        <v>19</v>
      </c>
      <c r="W7" s="194" t="s">
        <v>20</v>
      </c>
      <c r="X7" s="194" t="s">
        <v>21</v>
      </c>
      <c r="Y7" s="159" t="s">
        <v>19</v>
      </c>
      <c r="Z7" s="205" t="s">
        <v>20</v>
      </c>
      <c r="AA7" s="205" t="s">
        <v>21</v>
      </c>
      <c r="AB7" s="159"/>
      <c r="AC7" s="209" t="s">
        <v>20</v>
      </c>
      <c r="AD7" s="209" t="s">
        <v>21</v>
      </c>
      <c r="AE7" s="159" t="s">
        <v>19</v>
      </c>
      <c r="AF7" s="213" t="s">
        <v>20</v>
      </c>
      <c r="AG7" s="213" t="s">
        <v>21</v>
      </c>
      <c r="AH7" s="159" t="s">
        <v>19</v>
      </c>
      <c r="AI7" s="217" t="s">
        <v>20</v>
      </c>
      <c r="AJ7" s="217" t="s">
        <v>21</v>
      </c>
      <c r="AK7" s="159" t="s">
        <v>19</v>
      </c>
      <c r="AL7" s="222" t="s">
        <v>20</v>
      </c>
      <c r="AM7" s="222" t="s">
        <v>21</v>
      </c>
      <c r="AN7" s="159" t="s">
        <v>19</v>
      </c>
      <c r="AO7" s="222" t="s">
        <v>20</v>
      </c>
      <c r="AP7" s="222" t="s">
        <v>21</v>
      </c>
      <c r="AQ7" s="159" t="s">
        <v>19</v>
      </c>
      <c r="AR7" s="410"/>
    </row>
    <row r="8" spans="1:44" s="204" customFormat="1">
      <c r="A8" s="202">
        <v>1</v>
      </c>
      <c r="B8" s="160">
        <v>2</v>
      </c>
      <c r="C8" s="160">
        <v>3</v>
      </c>
      <c r="D8" s="160">
        <v>4</v>
      </c>
      <c r="E8" s="160">
        <v>5</v>
      </c>
      <c r="F8" s="238">
        <v>6</v>
      </c>
      <c r="G8" s="238">
        <v>7</v>
      </c>
      <c r="H8" s="262">
        <v>8</v>
      </c>
      <c r="I8" s="262">
        <v>9</v>
      </c>
      <c r="J8" s="262">
        <v>10</v>
      </c>
      <c r="K8" s="271">
        <v>11</v>
      </c>
      <c r="L8" s="271">
        <v>12</v>
      </c>
      <c r="M8" s="271">
        <v>13</v>
      </c>
      <c r="N8" s="281">
        <v>14</v>
      </c>
      <c r="O8" s="281">
        <v>15</v>
      </c>
      <c r="P8" s="281">
        <v>16</v>
      </c>
      <c r="Q8" s="271">
        <v>17</v>
      </c>
      <c r="R8" s="271">
        <v>18</v>
      </c>
      <c r="S8" s="271">
        <v>19</v>
      </c>
      <c r="T8" s="160">
        <v>20</v>
      </c>
      <c r="U8" s="160">
        <v>21</v>
      </c>
      <c r="V8" s="160">
        <v>22</v>
      </c>
      <c r="W8" s="160">
        <v>23</v>
      </c>
      <c r="X8" s="160">
        <v>24</v>
      </c>
      <c r="Y8" s="160">
        <v>25</v>
      </c>
      <c r="Z8" s="160">
        <v>26</v>
      </c>
      <c r="AA8" s="160">
        <v>24</v>
      </c>
      <c r="AB8" s="160">
        <v>25</v>
      </c>
      <c r="AC8" s="160">
        <v>29</v>
      </c>
      <c r="AD8" s="160">
        <v>30</v>
      </c>
      <c r="AE8" s="160">
        <v>31</v>
      </c>
      <c r="AF8" s="160">
        <v>32</v>
      </c>
      <c r="AG8" s="160">
        <v>33</v>
      </c>
      <c r="AH8" s="160">
        <v>34</v>
      </c>
      <c r="AI8" s="160">
        <v>35</v>
      </c>
      <c r="AJ8" s="160">
        <v>36</v>
      </c>
      <c r="AK8" s="160">
        <v>37</v>
      </c>
      <c r="AL8" s="160">
        <v>38</v>
      </c>
      <c r="AM8" s="160">
        <v>39</v>
      </c>
      <c r="AN8" s="160">
        <v>40</v>
      </c>
      <c r="AO8" s="160">
        <v>41</v>
      </c>
      <c r="AP8" s="160">
        <v>42</v>
      </c>
      <c r="AQ8" s="160">
        <v>43</v>
      </c>
      <c r="AR8" s="203">
        <v>44</v>
      </c>
    </row>
    <row r="9" spans="1:44" s="255" customFormat="1">
      <c r="A9" s="411" t="s">
        <v>273</v>
      </c>
      <c r="B9" s="412"/>
      <c r="C9" s="412"/>
      <c r="D9" s="252" t="s">
        <v>259</v>
      </c>
      <c r="E9" s="253">
        <f>E14+E18</f>
        <v>176605.9</v>
      </c>
      <c r="F9" s="253">
        <f t="shared" ref="F9:AP12" si="0">F14+F18</f>
        <v>6070.7000000000007</v>
      </c>
      <c r="G9" s="253">
        <f t="shared" ref="G9:G12" si="1">F9/E9*100</f>
        <v>3.4374276284087908</v>
      </c>
      <c r="H9" s="263">
        <f>H14+H18</f>
        <v>6070.7000000000007</v>
      </c>
      <c r="I9" s="263">
        <f t="shared" si="0"/>
        <v>6070.7000000000007</v>
      </c>
      <c r="J9" s="263">
        <f t="shared" ref="J9:J12" si="2">I9/H9*100</f>
        <v>100</v>
      </c>
      <c r="K9" s="272">
        <f t="shared" si="0"/>
        <v>69644</v>
      </c>
      <c r="L9" s="272">
        <f t="shared" si="0"/>
        <v>0</v>
      </c>
      <c r="M9" s="272">
        <f t="shared" ref="M9:M12" si="3">L9/K9*100</f>
        <v>0</v>
      </c>
      <c r="N9" s="282">
        <f t="shared" si="0"/>
        <v>14524</v>
      </c>
      <c r="O9" s="282">
        <f t="shared" si="0"/>
        <v>0</v>
      </c>
      <c r="P9" s="282">
        <f t="shared" si="0"/>
        <v>0</v>
      </c>
      <c r="Q9" s="272">
        <f t="shared" si="0"/>
        <v>9448.9</v>
      </c>
      <c r="R9" s="272">
        <f t="shared" si="0"/>
        <v>0</v>
      </c>
      <c r="S9" s="273">
        <f>R9/Q9*100</f>
        <v>0</v>
      </c>
      <c r="T9" s="253">
        <f t="shared" si="0"/>
        <v>10473.9</v>
      </c>
      <c r="U9" s="253">
        <f t="shared" si="0"/>
        <v>0</v>
      </c>
      <c r="V9" s="254">
        <f>U9/T9*100</f>
        <v>0</v>
      </c>
      <c r="W9" s="253">
        <f t="shared" si="0"/>
        <v>9450.9</v>
      </c>
      <c r="X9" s="253">
        <f t="shared" si="0"/>
        <v>0</v>
      </c>
      <c r="Y9" s="254">
        <f>X9/W9*100</f>
        <v>0</v>
      </c>
      <c r="Z9" s="253">
        <f t="shared" si="0"/>
        <v>9434.7000000000007</v>
      </c>
      <c r="AA9" s="253">
        <f t="shared" si="0"/>
        <v>0</v>
      </c>
      <c r="AB9" s="254">
        <f t="shared" ref="AB9" si="4">AA9/Z9*100</f>
        <v>0</v>
      </c>
      <c r="AC9" s="253">
        <f t="shared" si="0"/>
        <v>9434.7000000000007</v>
      </c>
      <c r="AD9" s="253">
        <f t="shared" si="0"/>
        <v>0</v>
      </c>
      <c r="AE9" s="253">
        <f t="shared" ref="AE9:AE12" si="5">AD9/AC9*100</f>
        <v>0</v>
      </c>
      <c r="AF9" s="253">
        <f t="shared" si="0"/>
        <v>9434.7999999999993</v>
      </c>
      <c r="AG9" s="253">
        <f t="shared" si="0"/>
        <v>0</v>
      </c>
      <c r="AH9" s="253">
        <f t="shared" si="0"/>
        <v>0</v>
      </c>
      <c r="AI9" s="253">
        <f t="shared" si="0"/>
        <v>9429.1</v>
      </c>
      <c r="AJ9" s="253">
        <f t="shared" si="0"/>
        <v>0</v>
      </c>
      <c r="AK9" s="254">
        <f t="shared" ref="AK9:AK21" si="6">AJ9/AI9*100</f>
        <v>0</v>
      </c>
      <c r="AL9" s="253">
        <f t="shared" si="0"/>
        <v>9429.1</v>
      </c>
      <c r="AM9" s="253">
        <f t="shared" si="0"/>
        <v>0</v>
      </c>
      <c r="AN9" s="254">
        <f t="shared" ref="AN9" si="7">AM9/AL9*100</f>
        <v>0</v>
      </c>
      <c r="AO9" s="253">
        <f t="shared" si="0"/>
        <v>9831.1</v>
      </c>
      <c r="AP9" s="253">
        <f t="shared" si="0"/>
        <v>0</v>
      </c>
      <c r="AQ9" s="254">
        <f t="shared" ref="AQ9:AQ21" si="8">AP9/AO9*100</f>
        <v>0</v>
      </c>
      <c r="AR9" s="413"/>
    </row>
    <row r="10" spans="1:44" s="257" customFormat="1" ht="18" customHeight="1">
      <c r="A10" s="411"/>
      <c r="B10" s="412"/>
      <c r="C10" s="412"/>
      <c r="D10" s="256" t="s">
        <v>2</v>
      </c>
      <c r="E10" s="254">
        <f>E15+E19</f>
        <v>2931.4</v>
      </c>
      <c r="F10" s="254">
        <f>F15+F19</f>
        <v>0</v>
      </c>
      <c r="G10" s="253">
        <f t="shared" si="1"/>
        <v>0</v>
      </c>
      <c r="H10" s="227">
        <f t="shared" ref="H10:T10" si="9">H15+H19</f>
        <v>0</v>
      </c>
      <c r="I10" s="227">
        <f t="shared" si="9"/>
        <v>0</v>
      </c>
      <c r="J10" s="227"/>
      <c r="K10" s="273">
        <f t="shared" si="9"/>
        <v>195</v>
      </c>
      <c r="L10" s="273">
        <f t="shared" si="9"/>
        <v>0</v>
      </c>
      <c r="M10" s="273">
        <f t="shared" si="3"/>
        <v>0</v>
      </c>
      <c r="N10" s="283">
        <f t="shared" si="9"/>
        <v>195</v>
      </c>
      <c r="O10" s="283">
        <f t="shared" si="9"/>
        <v>0</v>
      </c>
      <c r="P10" s="283">
        <f t="shared" si="9"/>
        <v>0</v>
      </c>
      <c r="Q10" s="273">
        <f t="shared" si="9"/>
        <v>195</v>
      </c>
      <c r="R10" s="273">
        <f t="shared" si="9"/>
        <v>0</v>
      </c>
      <c r="S10" s="273">
        <f t="shared" si="9"/>
        <v>0</v>
      </c>
      <c r="T10" s="254">
        <f t="shared" si="9"/>
        <v>1015</v>
      </c>
      <c r="U10" s="254">
        <f t="shared" si="0"/>
        <v>0</v>
      </c>
      <c r="V10" s="254">
        <f t="shared" si="0"/>
        <v>0</v>
      </c>
      <c r="W10" s="254">
        <f t="shared" si="0"/>
        <v>195</v>
      </c>
      <c r="X10" s="254">
        <f t="shared" si="0"/>
        <v>0</v>
      </c>
      <c r="Y10" s="254">
        <f t="shared" si="0"/>
        <v>0</v>
      </c>
      <c r="Z10" s="254">
        <f t="shared" si="0"/>
        <v>195</v>
      </c>
      <c r="AA10" s="254">
        <f t="shared" si="0"/>
        <v>0</v>
      </c>
      <c r="AB10" s="254">
        <f t="shared" si="0"/>
        <v>0</v>
      </c>
      <c r="AC10" s="254">
        <f t="shared" si="0"/>
        <v>195</v>
      </c>
      <c r="AD10" s="254">
        <f t="shared" si="0"/>
        <v>0</v>
      </c>
      <c r="AE10" s="254">
        <f t="shared" si="5"/>
        <v>0</v>
      </c>
      <c r="AF10" s="254">
        <f t="shared" si="0"/>
        <v>195</v>
      </c>
      <c r="AG10" s="254">
        <f t="shared" si="0"/>
        <v>0</v>
      </c>
      <c r="AH10" s="254">
        <f t="shared" si="0"/>
        <v>0</v>
      </c>
      <c r="AI10" s="254">
        <f t="shared" si="0"/>
        <v>195</v>
      </c>
      <c r="AJ10" s="254">
        <f t="shared" si="0"/>
        <v>0</v>
      </c>
      <c r="AK10" s="254"/>
      <c r="AL10" s="254">
        <f t="shared" si="0"/>
        <v>195</v>
      </c>
      <c r="AM10" s="254">
        <f t="shared" si="0"/>
        <v>0</v>
      </c>
      <c r="AN10" s="254">
        <f t="shared" si="0"/>
        <v>0</v>
      </c>
      <c r="AO10" s="254">
        <f t="shared" si="0"/>
        <v>161.4</v>
      </c>
      <c r="AP10" s="254">
        <f t="shared" si="0"/>
        <v>0</v>
      </c>
      <c r="AQ10" s="254">
        <f t="shared" si="8"/>
        <v>0</v>
      </c>
      <c r="AR10" s="414"/>
    </row>
    <row r="11" spans="1:44" s="257" customFormat="1">
      <c r="A11" s="411"/>
      <c r="B11" s="412"/>
      <c r="C11" s="412"/>
      <c r="D11" s="256" t="s">
        <v>280</v>
      </c>
      <c r="E11" s="254">
        <f>E16+E20</f>
        <v>168179.5</v>
      </c>
      <c r="F11" s="254">
        <f>F16+F20</f>
        <v>5880.8</v>
      </c>
      <c r="G11" s="253">
        <f t="shared" si="1"/>
        <v>3.4967400902012433</v>
      </c>
      <c r="H11" s="227">
        <f t="shared" si="0"/>
        <v>5880.8</v>
      </c>
      <c r="I11" s="227">
        <f t="shared" si="0"/>
        <v>5880.8</v>
      </c>
      <c r="J11" s="227">
        <f t="shared" si="2"/>
        <v>100</v>
      </c>
      <c r="K11" s="273">
        <f t="shared" si="0"/>
        <v>69004</v>
      </c>
      <c r="L11" s="273">
        <f t="shared" si="0"/>
        <v>0</v>
      </c>
      <c r="M11" s="273">
        <f t="shared" si="3"/>
        <v>0</v>
      </c>
      <c r="N11" s="283">
        <f t="shared" si="0"/>
        <v>13634.099999999999</v>
      </c>
      <c r="O11" s="283">
        <f t="shared" si="0"/>
        <v>0</v>
      </c>
      <c r="P11" s="283">
        <f t="shared" si="0"/>
        <v>0</v>
      </c>
      <c r="Q11" s="273">
        <f t="shared" si="0"/>
        <v>8780</v>
      </c>
      <c r="R11" s="273">
        <f t="shared" si="0"/>
        <v>0</v>
      </c>
      <c r="S11" s="273">
        <f>R11/Q11*100</f>
        <v>0</v>
      </c>
      <c r="T11" s="254">
        <f t="shared" si="0"/>
        <v>8985</v>
      </c>
      <c r="U11" s="254">
        <f t="shared" si="0"/>
        <v>0</v>
      </c>
      <c r="V11" s="254">
        <f>U11/T11*100</f>
        <v>0</v>
      </c>
      <c r="W11" s="254">
        <f t="shared" si="0"/>
        <v>8780</v>
      </c>
      <c r="X11" s="254">
        <f t="shared" si="0"/>
        <v>0</v>
      </c>
      <c r="Y11" s="254" t="e">
        <f t="shared" si="0"/>
        <v>#DIV/0!</v>
      </c>
      <c r="Z11" s="254">
        <f t="shared" si="0"/>
        <v>8780</v>
      </c>
      <c r="AA11" s="254">
        <f t="shared" si="0"/>
        <v>0</v>
      </c>
      <c r="AB11" s="254">
        <f t="shared" ref="AB11" si="10">AA11/Z11*100</f>
        <v>0</v>
      </c>
      <c r="AC11" s="254">
        <f t="shared" si="0"/>
        <v>8780</v>
      </c>
      <c r="AD11" s="254">
        <f t="shared" si="0"/>
        <v>0</v>
      </c>
      <c r="AE11" s="254">
        <f t="shared" si="5"/>
        <v>0</v>
      </c>
      <c r="AF11" s="254">
        <f t="shared" si="0"/>
        <v>8780</v>
      </c>
      <c r="AG11" s="254">
        <f t="shared" si="0"/>
        <v>0</v>
      </c>
      <c r="AH11" s="254">
        <f t="shared" si="0"/>
        <v>0</v>
      </c>
      <c r="AI11" s="254">
        <f t="shared" si="0"/>
        <v>8780</v>
      </c>
      <c r="AJ11" s="254">
        <f t="shared" si="0"/>
        <v>0</v>
      </c>
      <c r="AK11" s="254">
        <f t="shared" si="6"/>
        <v>0</v>
      </c>
      <c r="AL11" s="254">
        <f t="shared" si="0"/>
        <v>8780</v>
      </c>
      <c r="AM11" s="254">
        <f t="shared" si="0"/>
        <v>0</v>
      </c>
      <c r="AN11" s="254">
        <f t="shared" ref="AN11:AN12" si="11">AM11/AL11*100</f>
        <v>0</v>
      </c>
      <c r="AO11" s="254">
        <f t="shared" si="0"/>
        <v>10053.407999999999</v>
      </c>
      <c r="AP11" s="254">
        <f t="shared" si="0"/>
        <v>837.80799999999999</v>
      </c>
      <c r="AQ11" s="254">
        <f t="shared" si="8"/>
        <v>8.3335720583507609</v>
      </c>
      <c r="AR11" s="414"/>
    </row>
    <row r="12" spans="1:44" s="257" customFormat="1" ht="22.5" customHeight="1">
      <c r="A12" s="411"/>
      <c r="B12" s="412"/>
      <c r="C12" s="412"/>
      <c r="D12" s="256" t="s">
        <v>43</v>
      </c>
      <c r="E12" s="254">
        <f>E17+E21</f>
        <v>5495</v>
      </c>
      <c r="F12" s="254">
        <f t="shared" ref="F12" si="12">F17+F21</f>
        <v>189.9</v>
      </c>
      <c r="G12" s="253">
        <f t="shared" si="1"/>
        <v>3.455868971792539</v>
      </c>
      <c r="H12" s="227">
        <f t="shared" si="0"/>
        <v>189.9</v>
      </c>
      <c r="I12" s="227">
        <f t="shared" si="0"/>
        <v>189.9</v>
      </c>
      <c r="J12" s="227">
        <f t="shared" si="2"/>
        <v>100</v>
      </c>
      <c r="K12" s="273">
        <f t="shared" si="0"/>
        <v>445</v>
      </c>
      <c r="L12" s="273">
        <f t="shared" si="0"/>
        <v>0</v>
      </c>
      <c r="M12" s="273">
        <f t="shared" si="3"/>
        <v>0</v>
      </c>
      <c r="N12" s="283">
        <f t="shared" si="0"/>
        <v>694.9</v>
      </c>
      <c r="O12" s="283">
        <f t="shared" si="0"/>
        <v>0</v>
      </c>
      <c r="P12" s="283">
        <f t="shared" si="0"/>
        <v>0</v>
      </c>
      <c r="Q12" s="273">
        <f t="shared" si="0"/>
        <v>473.9</v>
      </c>
      <c r="R12" s="273">
        <f t="shared" si="0"/>
        <v>0</v>
      </c>
      <c r="S12" s="273">
        <f t="shared" si="0"/>
        <v>0</v>
      </c>
      <c r="T12" s="254">
        <f t="shared" si="0"/>
        <v>473.9</v>
      </c>
      <c r="U12" s="254">
        <f t="shared" si="0"/>
        <v>0</v>
      </c>
      <c r="V12" s="254">
        <f t="shared" si="0"/>
        <v>0</v>
      </c>
      <c r="W12" s="254">
        <f t="shared" si="0"/>
        <v>475.9</v>
      </c>
      <c r="X12" s="254">
        <f t="shared" si="0"/>
        <v>0</v>
      </c>
      <c r="Y12" s="254">
        <f t="shared" si="0"/>
        <v>0</v>
      </c>
      <c r="Z12" s="254">
        <f t="shared" si="0"/>
        <v>459.7</v>
      </c>
      <c r="AA12" s="254">
        <f t="shared" si="0"/>
        <v>0</v>
      </c>
      <c r="AB12" s="254">
        <f t="shared" si="0"/>
        <v>0</v>
      </c>
      <c r="AC12" s="254">
        <f t="shared" si="0"/>
        <v>459.7</v>
      </c>
      <c r="AD12" s="254">
        <f t="shared" si="0"/>
        <v>0</v>
      </c>
      <c r="AE12" s="254">
        <f t="shared" si="5"/>
        <v>0</v>
      </c>
      <c r="AF12" s="254">
        <f t="shared" si="0"/>
        <v>459.8</v>
      </c>
      <c r="AG12" s="254">
        <f t="shared" si="0"/>
        <v>0</v>
      </c>
      <c r="AH12" s="254">
        <f t="shared" si="0"/>
        <v>0</v>
      </c>
      <c r="AI12" s="254">
        <f t="shared" si="0"/>
        <v>454.1</v>
      </c>
      <c r="AJ12" s="254">
        <f t="shared" si="0"/>
        <v>0</v>
      </c>
      <c r="AK12" s="254">
        <f t="shared" si="6"/>
        <v>0</v>
      </c>
      <c r="AL12" s="254">
        <f t="shared" si="0"/>
        <v>454.1</v>
      </c>
      <c r="AM12" s="254">
        <f t="shared" si="0"/>
        <v>0</v>
      </c>
      <c r="AN12" s="254">
        <f t="shared" si="11"/>
        <v>0</v>
      </c>
      <c r="AO12" s="254">
        <f>AO17+AO21</f>
        <v>454.1</v>
      </c>
      <c r="AP12" s="254">
        <f t="shared" si="0"/>
        <v>0</v>
      </c>
      <c r="AQ12" s="254">
        <f t="shared" si="8"/>
        <v>0</v>
      </c>
      <c r="AR12" s="414"/>
    </row>
    <row r="13" spans="1:44" s="257" customFormat="1">
      <c r="A13" s="415" t="s">
        <v>36</v>
      </c>
      <c r="B13" s="416"/>
      <c r="C13" s="416"/>
      <c r="D13" s="416"/>
      <c r="E13" s="416"/>
      <c r="F13" s="416"/>
      <c r="G13" s="416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  <c r="T13" s="416"/>
      <c r="U13" s="416"/>
      <c r="V13" s="416"/>
      <c r="W13" s="416"/>
      <c r="X13" s="416"/>
      <c r="Y13" s="416"/>
      <c r="Z13" s="416"/>
      <c r="AA13" s="416"/>
      <c r="AB13" s="416"/>
      <c r="AC13" s="416"/>
      <c r="AD13" s="416"/>
      <c r="AE13" s="416"/>
      <c r="AF13" s="416"/>
      <c r="AG13" s="416"/>
      <c r="AH13" s="416"/>
      <c r="AI13" s="416"/>
      <c r="AJ13" s="416"/>
      <c r="AK13" s="416"/>
      <c r="AL13" s="416"/>
      <c r="AM13" s="416"/>
      <c r="AN13" s="416"/>
      <c r="AO13" s="416"/>
      <c r="AP13" s="416"/>
      <c r="AQ13" s="416"/>
      <c r="AR13" s="417"/>
    </row>
    <row r="14" spans="1:44" s="255" customFormat="1">
      <c r="A14" s="405" t="s">
        <v>285</v>
      </c>
      <c r="B14" s="406"/>
      <c r="C14" s="406"/>
      <c r="D14" s="258" t="s">
        <v>41</v>
      </c>
      <c r="E14" s="253">
        <f>E122</f>
        <v>59291.6</v>
      </c>
      <c r="F14" s="253">
        <f t="shared" ref="F14:AP17" si="13">F122</f>
        <v>0</v>
      </c>
      <c r="G14" s="253">
        <f t="shared" ref="G14:G21" si="14">F14/E14*100</f>
        <v>0</v>
      </c>
      <c r="H14" s="263">
        <f t="shared" si="13"/>
        <v>0</v>
      </c>
      <c r="I14" s="263">
        <f t="shared" si="13"/>
        <v>0</v>
      </c>
      <c r="J14" s="263"/>
      <c r="K14" s="272">
        <f t="shared" si="13"/>
        <v>59291.6</v>
      </c>
      <c r="L14" s="272">
        <f t="shared" si="13"/>
        <v>0</v>
      </c>
      <c r="M14" s="272">
        <f t="shared" ref="M14:M21" si="15">L14/K14*100</f>
        <v>0</v>
      </c>
      <c r="N14" s="282">
        <f t="shared" si="13"/>
        <v>0</v>
      </c>
      <c r="O14" s="282">
        <f t="shared" si="13"/>
        <v>0</v>
      </c>
      <c r="P14" s="282">
        <f t="shared" si="13"/>
        <v>0</v>
      </c>
      <c r="Q14" s="272">
        <f t="shared" si="13"/>
        <v>0</v>
      </c>
      <c r="R14" s="272">
        <f t="shared" si="13"/>
        <v>0</v>
      </c>
      <c r="S14" s="272" t="e">
        <f t="shared" si="13"/>
        <v>#DIV/0!</v>
      </c>
      <c r="T14" s="253">
        <f t="shared" si="13"/>
        <v>0</v>
      </c>
      <c r="U14" s="253">
        <f t="shared" si="13"/>
        <v>0</v>
      </c>
      <c r="V14" s="254" t="e">
        <f>U14/T14*100</f>
        <v>#DIV/0!</v>
      </c>
      <c r="W14" s="253">
        <f t="shared" si="13"/>
        <v>0</v>
      </c>
      <c r="X14" s="253">
        <f t="shared" si="13"/>
        <v>0</v>
      </c>
      <c r="Y14" s="253" t="e">
        <f t="shared" ref="Y14" si="16">SUM(Y15:Y17)</f>
        <v>#DIV/0!</v>
      </c>
      <c r="Z14" s="253">
        <f t="shared" si="13"/>
        <v>0</v>
      </c>
      <c r="AA14" s="253">
        <f t="shared" si="13"/>
        <v>0</v>
      </c>
      <c r="AB14" s="253" t="e">
        <f t="shared" si="13"/>
        <v>#DIV/0!</v>
      </c>
      <c r="AC14" s="253">
        <f t="shared" si="13"/>
        <v>0</v>
      </c>
      <c r="AD14" s="253">
        <f t="shared" si="13"/>
        <v>0</v>
      </c>
      <c r="AE14" s="253" t="e">
        <f t="shared" ref="AE14:AE21" si="17">AD14/AC14*100</f>
        <v>#DIV/0!</v>
      </c>
      <c r="AF14" s="253">
        <f t="shared" si="13"/>
        <v>0</v>
      </c>
      <c r="AG14" s="253">
        <f t="shared" si="13"/>
        <v>0</v>
      </c>
      <c r="AH14" s="253">
        <f t="shared" si="13"/>
        <v>0</v>
      </c>
      <c r="AI14" s="253">
        <f t="shared" si="13"/>
        <v>0</v>
      </c>
      <c r="AJ14" s="253">
        <f t="shared" si="13"/>
        <v>0</v>
      </c>
      <c r="AK14" s="254" t="e">
        <f t="shared" si="6"/>
        <v>#DIV/0!</v>
      </c>
      <c r="AL14" s="253">
        <f t="shared" si="13"/>
        <v>0</v>
      </c>
      <c r="AM14" s="253">
        <f t="shared" si="13"/>
        <v>0</v>
      </c>
      <c r="AN14" s="254"/>
      <c r="AO14" s="253">
        <f t="shared" si="13"/>
        <v>0</v>
      </c>
      <c r="AP14" s="253">
        <f t="shared" si="13"/>
        <v>0</v>
      </c>
      <c r="AQ14" s="254" t="e">
        <f t="shared" si="8"/>
        <v>#DIV/0!</v>
      </c>
      <c r="AR14" s="414"/>
    </row>
    <row r="15" spans="1:44" s="257" customFormat="1" ht="18.75" customHeight="1">
      <c r="A15" s="405"/>
      <c r="B15" s="406"/>
      <c r="C15" s="406"/>
      <c r="D15" s="259" t="s">
        <v>2</v>
      </c>
      <c r="E15" s="254">
        <f t="shared" ref="E15:T17" si="18">E123</f>
        <v>0</v>
      </c>
      <c r="F15" s="254">
        <f t="shared" si="18"/>
        <v>0</v>
      </c>
      <c r="G15" s="254"/>
      <c r="H15" s="227">
        <f t="shared" si="18"/>
        <v>0</v>
      </c>
      <c r="I15" s="227">
        <f t="shared" si="18"/>
        <v>0</v>
      </c>
      <c r="J15" s="227"/>
      <c r="K15" s="273">
        <f t="shared" si="18"/>
        <v>0</v>
      </c>
      <c r="L15" s="273">
        <f t="shared" si="18"/>
        <v>0</v>
      </c>
      <c r="M15" s="273"/>
      <c r="N15" s="283">
        <f t="shared" si="18"/>
        <v>0</v>
      </c>
      <c r="O15" s="283">
        <f t="shared" si="18"/>
        <v>0</v>
      </c>
      <c r="P15" s="283">
        <f t="shared" si="18"/>
        <v>0</v>
      </c>
      <c r="Q15" s="273">
        <f t="shared" si="18"/>
        <v>0</v>
      </c>
      <c r="R15" s="273">
        <f t="shared" si="18"/>
        <v>0</v>
      </c>
      <c r="S15" s="273">
        <f t="shared" si="18"/>
        <v>0</v>
      </c>
      <c r="T15" s="254">
        <f t="shared" si="18"/>
        <v>0</v>
      </c>
      <c r="U15" s="254">
        <f t="shared" si="13"/>
        <v>0</v>
      </c>
      <c r="V15" s="254">
        <f t="shared" si="13"/>
        <v>0</v>
      </c>
      <c r="W15" s="254">
        <f t="shared" si="13"/>
        <v>0</v>
      </c>
      <c r="X15" s="254">
        <f t="shared" si="13"/>
        <v>0</v>
      </c>
      <c r="Y15" s="254">
        <f t="shared" si="13"/>
        <v>0</v>
      </c>
      <c r="Z15" s="254">
        <f t="shared" si="13"/>
        <v>0</v>
      </c>
      <c r="AA15" s="254">
        <f t="shared" si="13"/>
        <v>0</v>
      </c>
      <c r="AB15" s="254">
        <f t="shared" si="13"/>
        <v>0</v>
      </c>
      <c r="AC15" s="254">
        <f t="shared" si="13"/>
        <v>0</v>
      </c>
      <c r="AD15" s="254">
        <f t="shared" si="13"/>
        <v>0</v>
      </c>
      <c r="AE15" s="254"/>
      <c r="AF15" s="254">
        <f t="shared" si="13"/>
        <v>0</v>
      </c>
      <c r="AG15" s="254">
        <f t="shared" si="13"/>
        <v>0</v>
      </c>
      <c r="AH15" s="254">
        <f t="shared" si="13"/>
        <v>0</v>
      </c>
      <c r="AI15" s="254">
        <f t="shared" si="13"/>
        <v>0</v>
      </c>
      <c r="AJ15" s="254">
        <f t="shared" si="13"/>
        <v>0</v>
      </c>
      <c r="AK15" s="254"/>
      <c r="AL15" s="254">
        <f t="shared" si="13"/>
        <v>0</v>
      </c>
      <c r="AM15" s="254">
        <f t="shared" si="13"/>
        <v>0</v>
      </c>
      <c r="AN15" s="254">
        <f t="shared" si="13"/>
        <v>0</v>
      </c>
      <c r="AO15" s="254">
        <f t="shared" si="13"/>
        <v>0</v>
      </c>
      <c r="AP15" s="254">
        <f t="shared" si="13"/>
        <v>0</v>
      </c>
      <c r="AQ15" s="254" t="e">
        <f t="shared" si="8"/>
        <v>#DIV/0!</v>
      </c>
      <c r="AR15" s="414"/>
    </row>
    <row r="16" spans="1:44" s="257" customFormat="1">
      <c r="A16" s="405"/>
      <c r="B16" s="406"/>
      <c r="C16" s="406"/>
      <c r="D16" s="256" t="s">
        <v>280</v>
      </c>
      <c r="E16" s="254">
        <f>E124</f>
        <v>59291.6</v>
      </c>
      <c r="F16" s="254">
        <f t="shared" si="13"/>
        <v>0</v>
      </c>
      <c r="G16" s="254">
        <f t="shared" si="14"/>
        <v>0</v>
      </c>
      <c r="H16" s="227">
        <f t="shared" si="13"/>
        <v>0</v>
      </c>
      <c r="I16" s="227">
        <f t="shared" si="13"/>
        <v>0</v>
      </c>
      <c r="J16" s="227"/>
      <c r="K16" s="273">
        <f t="shared" si="13"/>
        <v>59291.6</v>
      </c>
      <c r="L16" s="273">
        <f t="shared" si="13"/>
        <v>0</v>
      </c>
      <c r="M16" s="273">
        <f t="shared" si="15"/>
        <v>0</v>
      </c>
      <c r="N16" s="283">
        <f t="shared" si="13"/>
        <v>0</v>
      </c>
      <c r="O16" s="283">
        <f t="shared" si="13"/>
        <v>0</v>
      </c>
      <c r="P16" s="283">
        <f t="shared" si="13"/>
        <v>0</v>
      </c>
      <c r="Q16" s="273">
        <f t="shared" si="13"/>
        <v>0</v>
      </c>
      <c r="R16" s="273">
        <f t="shared" si="13"/>
        <v>0</v>
      </c>
      <c r="S16" s="273" t="e">
        <f t="shared" si="13"/>
        <v>#DIV/0!</v>
      </c>
      <c r="T16" s="254">
        <f t="shared" si="13"/>
        <v>0</v>
      </c>
      <c r="U16" s="254">
        <f t="shared" si="13"/>
        <v>0</v>
      </c>
      <c r="V16" s="254" t="e">
        <f>U16/T16*100</f>
        <v>#DIV/0!</v>
      </c>
      <c r="W16" s="254">
        <f t="shared" si="13"/>
        <v>0</v>
      </c>
      <c r="X16" s="254">
        <f t="shared" si="13"/>
        <v>0</v>
      </c>
      <c r="Y16" s="254" t="e">
        <f>X16/W16*100</f>
        <v>#DIV/0!</v>
      </c>
      <c r="Z16" s="254">
        <f t="shared" si="13"/>
        <v>0</v>
      </c>
      <c r="AA16" s="254">
        <f t="shared" si="13"/>
        <v>0</v>
      </c>
      <c r="AB16" s="254" t="e">
        <f t="shared" si="13"/>
        <v>#DIV/0!</v>
      </c>
      <c r="AC16" s="254">
        <f t="shared" si="13"/>
        <v>0</v>
      </c>
      <c r="AD16" s="254">
        <f t="shared" si="13"/>
        <v>0</v>
      </c>
      <c r="AE16" s="254" t="e">
        <f t="shared" si="17"/>
        <v>#DIV/0!</v>
      </c>
      <c r="AF16" s="254">
        <f t="shared" si="13"/>
        <v>0</v>
      </c>
      <c r="AG16" s="254">
        <f t="shared" si="13"/>
        <v>0</v>
      </c>
      <c r="AH16" s="254">
        <f t="shared" si="13"/>
        <v>0</v>
      </c>
      <c r="AI16" s="254">
        <f t="shared" si="13"/>
        <v>0</v>
      </c>
      <c r="AJ16" s="254">
        <f t="shared" si="13"/>
        <v>0</v>
      </c>
      <c r="AK16" s="254" t="e">
        <f t="shared" si="6"/>
        <v>#DIV/0!</v>
      </c>
      <c r="AL16" s="254">
        <f t="shared" si="13"/>
        <v>0</v>
      </c>
      <c r="AM16" s="254">
        <f t="shared" si="13"/>
        <v>0</v>
      </c>
      <c r="AN16" s="254"/>
      <c r="AO16" s="254">
        <f t="shared" si="13"/>
        <v>837.80799999999999</v>
      </c>
      <c r="AP16" s="254">
        <f t="shared" si="13"/>
        <v>837.80799999999999</v>
      </c>
      <c r="AQ16" s="254">
        <f t="shared" si="8"/>
        <v>100</v>
      </c>
      <c r="AR16" s="414"/>
    </row>
    <row r="17" spans="1:44" s="257" customFormat="1" ht="18" customHeight="1">
      <c r="A17" s="405"/>
      <c r="B17" s="406"/>
      <c r="C17" s="406"/>
      <c r="D17" s="259" t="s">
        <v>43</v>
      </c>
      <c r="E17" s="254">
        <f t="shared" si="18"/>
        <v>0</v>
      </c>
      <c r="F17" s="254">
        <f t="shared" si="13"/>
        <v>0</v>
      </c>
      <c r="G17" s="254"/>
      <c r="H17" s="227">
        <f t="shared" si="13"/>
        <v>0</v>
      </c>
      <c r="I17" s="227">
        <f t="shared" si="13"/>
        <v>0</v>
      </c>
      <c r="J17" s="227"/>
      <c r="K17" s="273">
        <f t="shared" si="13"/>
        <v>0</v>
      </c>
      <c r="L17" s="273">
        <f t="shared" si="13"/>
        <v>0</v>
      </c>
      <c r="M17" s="273"/>
      <c r="N17" s="283">
        <f t="shared" si="13"/>
        <v>0</v>
      </c>
      <c r="O17" s="283">
        <f t="shared" si="13"/>
        <v>0</v>
      </c>
      <c r="P17" s="283">
        <f t="shared" si="13"/>
        <v>0</v>
      </c>
      <c r="Q17" s="273">
        <f t="shared" si="13"/>
        <v>0</v>
      </c>
      <c r="R17" s="273">
        <f t="shared" si="13"/>
        <v>0</v>
      </c>
      <c r="S17" s="273">
        <f t="shared" si="13"/>
        <v>0</v>
      </c>
      <c r="T17" s="254">
        <f t="shared" si="13"/>
        <v>0</v>
      </c>
      <c r="U17" s="254">
        <f t="shared" si="13"/>
        <v>0</v>
      </c>
      <c r="V17" s="254">
        <f t="shared" si="13"/>
        <v>0</v>
      </c>
      <c r="W17" s="254">
        <f t="shared" si="13"/>
        <v>0</v>
      </c>
      <c r="X17" s="254">
        <f t="shared" si="13"/>
        <v>0</v>
      </c>
      <c r="Y17" s="254">
        <f t="shared" si="13"/>
        <v>0</v>
      </c>
      <c r="Z17" s="254">
        <f t="shared" si="13"/>
        <v>0</v>
      </c>
      <c r="AA17" s="254">
        <f t="shared" si="13"/>
        <v>0</v>
      </c>
      <c r="AB17" s="254">
        <f t="shared" si="13"/>
        <v>0</v>
      </c>
      <c r="AC17" s="254">
        <f t="shared" si="13"/>
        <v>0</v>
      </c>
      <c r="AD17" s="254">
        <f t="shared" si="13"/>
        <v>0</v>
      </c>
      <c r="AE17" s="254"/>
      <c r="AF17" s="254">
        <f t="shared" si="13"/>
        <v>0</v>
      </c>
      <c r="AG17" s="254">
        <f t="shared" si="13"/>
        <v>0</v>
      </c>
      <c r="AH17" s="254">
        <f t="shared" si="13"/>
        <v>0</v>
      </c>
      <c r="AI17" s="254">
        <f t="shared" si="13"/>
        <v>0</v>
      </c>
      <c r="AJ17" s="254">
        <f t="shared" si="13"/>
        <v>0</v>
      </c>
      <c r="AK17" s="254"/>
      <c r="AL17" s="254">
        <f t="shared" si="13"/>
        <v>0</v>
      </c>
      <c r="AM17" s="254">
        <f t="shared" si="13"/>
        <v>0</v>
      </c>
      <c r="AN17" s="254">
        <f t="shared" si="13"/>
        <v>0</v>
      </c>
      <c r="AO17" s="254">
        <f t="shared" si="13"/>
        <v>0</v>
      </c>
      <c r="AP17" s="254">
        <f t="shared" si="13"/>
        <v>0</v>
      </c>
      <c r="AQ17" s="254"/>
      <c r="AR17" s="414"/>
    </row>
    <row r="18" spans="1:44" s="255" customFormat="1">
      <c r="A18" s="405" t="s">
        <v>286</v>
      </c>
      <c r="B18" s="406"/>
      <c r="C18" s="406"/>
      <c r="D18" s="258" t="s">
        <v>41</v>
      </c>
      <c r="E18" s="253">
        <f>E126</f>
        <v>117314.3</v>
      </c>
      <c r="F18" s="253">
        <f t="shared" ref="F18:AP21" si="19">F126</f>
        <v>6070.7000000000007</v>
      </c>
      <c r="G18" s="253">
        <f t="shared" si="14"/>
        <v>5.1747314692241275</v>
      </c>
      <c r="H18" s="263">
        <f t="shared" si="19"/>
        <v>6070.7000000000007</v>
      </c>
      <c r="I18" s="263">
        <f t="shared" si="19"/>
        <v>6070.7000000000007</v>
      </c>
      <c r="J18" s="263">
        <f t="shared" ref="J18:J21" si="20">I18/H18*100</f>
        <v>100</v>
      </c>
      <c r="K18" s="272">
        <f t="shared" si="19"/>
        <v>10352.4</v>
      </c>
      <c r="L18" s="272">
        <f t="shared" si="19"/>
        <v>0</v>
      </c>
      <c r="M18" s="272">
        <f t="shared" si="15"/>
        <v>0</v>
      </c>
      <c r="N18" s="282">
        <f t="shared" si="19"/>
        <v>14524</v>
      </c>
      <c r="O18" s="282">
        <f t="shared" si="19"/>
        <v>0</v>
      </c>
      <c r="P18" s="282">
        <f t="shared" si="19"/>
        <v>0</v>
      </c>
      <c r="Q18" s="272">
        <f t="shared" si="19"/>
        <v>9448.9</v>
      </c>
      <c r="R18" s="272">
        <f t="shared" si="19"/>
        <v>0</v>
      </c>
      <c r="S18" s="272">
        <f t="shared" si="19"/>
        <v>0</v>
      </c>
      <c r="T18" s="253">
        <f t="shared" si="19"/>
        <v>10473.9</v>
      </c>
      <c r="U18" s="253">
        <f t="shared" si="19"/>
        <v>0</v>
      </c>
      <c r="V18" s="253">
        <f t="shared" si="19"/>
        <v>0</v>
      </c>
      <c r="W18" s="253">
        <f t="shared" si="19"/>
        <v>9450.9</v>
      </c>
      <c r="X18" s="253">
        <f t="shared" si="19"/>
        <v>0</v>
      </c>
      <c r="Y18" s="254">
        <f>X18/W18*100</f>
        <v>0</v>
      </c>
      <c r="Z18" s="253">
        <f t="shared" si="19"/>
        <v>9434.7000000000007</v>
      </c>
      <c r="AA18" s="253">
        <f t="shared" si="19"/>
        <v>0</v>
      </c>
      <c r="AB18" s="253">
        <f t="shared" si="19"/>
        <v>0</v>
      </c>
      <c r="AC18" s="253">
        <f t="shared" si="19"/>
        <v>9434.7000000000007</v>
      </c>
      <c r="AD18" s="253">
        <f t="shared" si="19"/>
        <v>0</v>
      </c>
      <c r="AE18" s="253">
        <f t="shared" si="17"/>
        <v>0</v>
      </c>
      <c r="AF18" s="253">
        <f t="shared" si="19"/>
        <v>9434.7999999999993</v>
      </c>
      <c r="AG18" s="253">
        <f t="shared" si="19"/>
        <v>0</v>
      </c>
      <c r="AH18" s="253">
        <f t="shared" si="19"/>
        <v>0</v>
      </c>
      <c r="AI18" s="253">
        <f t="shared" si="19"/>
        <v>9429.1</v>
      </c>
      <c r="AJ18" s="253">
        <f t="shared" si="19"/>
        <v>0</v>
      </c>
      <c r="AK18" s="254">
        <f t="shared" si="6"/>
        <v>0</v>
      </c>
      <c r="AL18" s="253">
        <f t="shared" si="19"/>
        <v>9429.1</v>
      </c>
      <c r="AM18" s="253">
        <f t="shared" si="19"/>
        <v>0</v>
      </c>
      <c r="AN18" s="254">
        <f t="shared" ref="AN18" si="21">AM18/AL18*100</f>
        <v>0</v>
      </c>
      <c r="AO18" s="253">
        <f t="shared" si="19"/>
        <v>9831.1</v>
      </c>
      <c r="AP18" s="253">
        <f t="shared" si="19"/>
        <v>0</v>
      </c>
      <c r="AQ18" s="254">
        <f t="shared" si="8"/>
        <v>0</v>
      </c>
      <c r="AR18" s="418"/>
    </row>
    <row r="19" spans="1:44" s="257" customFormat="1" ht="20.25" customHeight="1">
      <c r="A19" s="405"/>
      <c r="B19" s="406"/>
      <c r="C19" s="406"/>
      <c r="D19" s="259" t="s">
        <v>2</v>
      </c>
      <c r="E19" s="254">
        <f>E127</f>
        <v>2931.4</v>
      </c>
      <c r="F19" s="254">
        <f>F127</f>
        <v>0</v>
      </c>
      <c r="G19" s="254">
        <f t="shared" si="14"/>
        <v>0</v>
      </c>
      <c r="H19" s="227">
        <f t="shared" ref="H19:T19" si="22">H127</f>
        <v>0</v>
      </c>
      <c r="I19" s="227">
        <f t="shared" si="22"/>
        <v>0</v>
      </c>
      <c r="J19" s="227"/>
      <c r="K19" s="273">
        <f t="shared" si="22"/>
        <v>195</v>
      </c>
      <c r="L19" s="273">
        <f t="shared" si="22"/>
        <v>0</v>
      </c>
      <c r="M19" s="273">
        <f t="shared" si="15"/>
        <v>0</v>
      </c>
      <c r="N19" s="283">
        <f t="shared" si="22"/>
        <v>195</v>
      </c>
      <c r="O19" s="283">
        <f t="shared" si="22"/>
        <v>0</v>
      </c>
      <c r="P19" s="283">
        <f t="shared" si="22"/>
        <v>0</v>
      </c>
      <c r="Q19" s="273">
        <f t="shared" si="22"/>
        <v>195</v>
      </c>
      <c r="R19" s="273">
        <f t="shared" si="22"/>
        <v>0</v>
      </c>
      <c r="S19" s="273">
        <f t="shared" si="22"/>
        <v>0</v>
      </c>
      <c r="T19" s="254">
        <f t="shared" si="22"/>
        <v>1015</v>
      </c>
      <c r="U19" s="254">
        <f t="shared" si="19"/>
        <v>0</v>
      </c>
      <c r="V19" s="254">
        <f t="shared" si="19"/>
        <v>0</v>
      </c>
      <c r="W19" s="254">
        <f t="shared" si="19"/>
        <v>195</v>
      </c>
      <c r="X19" s="254">
        <f t="shared" si="19"/>
        <v>0</v>
      </c>
      <c r="Y19" s="254">
        <f>X19/W19*100</f>
        <v>0</v>
      </c>
      <c r="Z19" s="254">
        <f t="shared" si="19"/>
        <v>195</v>
      </c>
      <c r="AA19" s="254">
        <f t="shared" si="19"/>
        <v>0</v>
      </c>
      <c r="AB19" s="254">
        <f t="shared" ref="AB19" si="23">AA19/Z19*100</f>
        <v>0</v>
      </c>
      <c r="AC19" s="254">
        <f t="shared" si="19"/>
        <v>195</v>
      </c>
      <c r="AD19" s="254">
        <f t="shared" si="19"/>
        <v>0</v>
      </c>
      <c r="AE19" s="254">
        <f t="shared" si="17"/>
        <v>0</v>
      </c>
      <c r="AF19" s="254">
        <f t="shared" si="19"/>
        <v>195</v>
      </c>
      <c r="AG19" s="254">
        <f t="shared" si="19"/>
        <v>0</v>
      </c>
      <c r="AH19" s="254">
        <f t="shared" si="19"/>
        <v>0</v>
      </c>
      <c r="AI19" s="254">
        <f t="shared" si="19"/>
        <v>195</v>
      </c>
      <c r="AJ19" s="254">
        <f t="shared" si="19"/>
        <v>0</v>
      </c>
      <c r="AK19" s="254"/>
      <c r="AL19" s="254">
        <f t="shared" si="19"/>
        <v>195</v>
      </c>
      <c r="AM19" s="254">
        <f t="shared" si="19"/>
        <v>0</v>
      </c>
      <c r="AN19" s="254">
        <f t="shared" si="19"/>
        <v>0</v>
      </c>
      <c r="AO19" s="254">
        <f t="shared" si="19"/>
        <v>161.4</v>
      </c>
      <c r="AP19" s="254">
        <f t="shared" si="19"/>
        <v>0</v>
      </c>
      <c r="AQ19" s="254"/>
      <c r="AR19" s="418"/>
    </row>
    <row r="20" spans="1:44" s="257" customFormat="1">
      <c r="A20" s="405"/>
      <c r="B20" s="406"/>
      <c r="C20" s="406"/>
      <c r="D20" s="256" t="s">
        <v>280</v>
      </c>
      <c r="E20" s="254">
        <f>E128</f>
        <v>108887.9</v>
      </c>
      <c r="F20" s="254">
        <f>F128</f>
        <v>5880.8</v>
      </c>
      <c r="G20" s="254">
        <f t="shared" si="14"/>
        <v>5.4007837418115328</v>
      </c>
      <c r="H20" s="227">
        <f>H128</f>
        <v>5880.8</v>
      </c>
      <c r="I20" s="227">
        <f t="shared" si="19"/>
        <v>5880.8</v>
      </c>
      <c r="J20" s="227">
        <f t="shared" si="20"/>
        <v>100</v>
      </c>
      <c r="K20" s="273">
        <f t="shared" si="19"/>
        <v>9712.4</v>
      </c>
      <c r="L20" s="273">
        <f t="shared" si="19"/>
        <v>0</v>
      </c>
      <c r="M20" s="273">
        <f t="shared" si="15"/>
        <v>0</v>
      </c>
      <c r="N20" s="283">
        <f t="shared" si="19"/>
        <v>13634.099999999999</v>
      </c>
      <c r="O20" s="283">
        <f t="shared" si="19"/>
        <v>0</v>
      </c>
      <c r="P20" s="283">
        <f t="shared" si="19"/>
        <v>0</v>
      </c>
      <c r="Q20" s="273">
        <f t="shared" si="19"/>
        <v>8780</v>
      </c>
      <c r="R20" s="273">
        <f t="shared" si="19"/>
        <v>0</v>
      </c>
      <c r="S20" s="273">
        <f t="shared" si="19"/>
        <v>0</v>
      </c>
      <c r="T20" s="254">
        <f t="shared" si="19"/>
        <v>8985</v>
      </c>
      <c r="U20" s="254">
        <f t="shared" si="19"/>
        <v>0</v>
      </c>
      <c r="V20" s="254">
        <f t="shared" si="19"/>
        <v>0</v>
      </c>
      <c r="W20" s="254">
        <f t="shared" si="19"/>
        <v>8780</v>
      </c>
      <c r="X20" s="254">
        <f t="shared" si="19"/>
        <v>0</v>
      </c>
      <c r="Y20" s="254">
        <f>X20/W20*100</f>
        <v>0</v>
      </c>
      <c r="Z20" s="254">
        <f t="shared" si="19"/>
        <v>8780</v>
      </c>
      <c r="AA20" s="254">
        <f t="shared" si="19"/>
        <v>0</v>
      </c>
      <c r="AB20" s="254">
        <f t="shared" si="19"/>
        <v>0</v>
      </c>
      <c r="AC20" s="254">
        <f t="shared" si="19"/>
        <v>8780</v>
      </c>
      <c r="AD20" s="254">
        <f t="shared" si="19"/>
        <v>0</v>
      </c>
      <c r="AE20" s="254">
        <f t="shared" si="17"/>
        <v>0</v>
      </c>
      <c r="AF20" s="254">
        <f t="shared" si="19"/>
        <v>8780</v>
      </c>
      <c r="AG20" s="254">
        <f t="shared" si="19"/>
        <v>0</v>
      </c>
      <c r="AH20" s="254">
        <f t="shared" si="19"/>
        <v>0</v>
      </c>
      <c r="AI20" s="254">
        <f t="shared" si="19"/>
        <v>8780</v>
      </c>
      <c r="AJ20" s="254">
        <f t="shared" si="19"/>
        <v>0</v>
      </c>
      <c r="AK20" s="254">
        <f t="shared" si="6"/>
        <v>0</v>
      </c>
      <c r="AL20" s="254">
        <f t="shared" si="19"/>
        <v>8780</v>
      </c>
      <c r="AM20" s="254">
        <f t="shared" si="19"/>
        <v>0</v>
      </c>
      <c r="AN20" s="254">
        <f t="shared" ref="AN20:AN21" si="24">AM20/AL20*100</f>
        <v>0</v>
      </c>
      <c r="AO20" s="254">
        <f t="shared" si="19"/>
        <v>9215.6</v>
      </c>
      <c r="AP20" s="254">
        <f t="shared" si="19"/>
        <v>0</v>
      </c>
      <c r="AQ20" s="254">
        <f t="shared" si="8"/>
        <v>0</v>
      </c>
      <c r="AR20" s="418"/>
    </row>
    <row r="21" spans="1:44" s="257" customFormat="1" ht="20.25" customHeight="1">
      <c r="A21" s="405"/>
      <c r="B21" s="406"/>
      <c r="C21" s="406"/>
      <c r="D21" s="259" t="s">
        <v>43</v>
      </c>
      <c r="E21" s="254">
        <f>E129</f>
        <v>5495</v>
      </c>
      <c r="F21" s="254">
        <f t="shared" si="19"/>
        <v>189.9</v>
      </c>
      <c r="G21" s="254">
        <f t="shared" si="14"/>
        <v>3.455868971792539</v>
      </c>
      <c r="H21" s="227">
        <f t="shared" si="19"/>
        <v>189.9</v>
      </c>
      <c r="I21" s="227">
        <f t="shared" si="19"/>
        <v>189.9</v>
      </c>
      <c r="J21" s="227">
        <f t="shared" si="20"/>
        <v>100</v>
      </c>
      <c r="K21" s="273">
        <f t="shared" si="19"/>
        <v>445</v>
      </c>
      <c r="L21" s="273">
        <f t="shared" si="19"/>
        <v>0</v>
      </c>
      <c r="M21" s="273">
        <f t="shared" si="15"/>
        <v>0</v>
      </c>
      <c r="N21" s="283">
        <f t="shared" si="19"/>
        <v>694.9</v>
      </c>
      <c r="O21" s="283">
        <f t="shared" si="19"/>
        <v>0</v>
      </c>
      <c r="P21" s="283">
        <f t="shared" si="19"/>
        <v>0</v>
      </c>
      <c r="Q21" s="273">
        <f t="shared" si="19"/>
        <v>473.9</v>
      </c>
      <c r="R21" s="273">
        <f t="shared" si="19"/>
        <v>0</v>
      </c>
      <c r="S21" s="273">
        <f t="shared" si="19"/>
        <v>0</v>
      </c>
      <c r="T21" s="254">
        <f t="shared" si="19"/>
        <v>473.9</v>
      </c>
      <c r="U21" s="254">
        <f t="shared" si="19"/>
        <v>0</v>
      </c>
      <c r="V21" s="254">
        <f t="shared" si="19"/>
        <v>0</v>
      </c>
      <c r="W21" s="254">
        <f t="shared" si="19"/>
        <v>475.9</v>
      </c>
      <c r="X21" s="254">
        <f t="shared" si="19"/>
        <v>0</v>
      </c>
      <c r="Y21" s="254">
        <f>X21/W21*100</f>
        <v>0</v>
      </c>
      <c r="Z21" s="254">
        <f t="shared" si="19"/>
        <v>459.7</v>
      </c>
      <c r="AA21" s="254">
        <f t="shared" si="19"/>
        <v>0</v>
      </c>
      <c r="AB21" s="254">
        <f t="shared" si="19"/>
        <v>0</v>
      </c>
      <c r="AC21" s="254">
        <f t="shared" si="19"/>
        <v>459.7</v>
      </c>
      <c r="AD21" s="254">
        <f t="shared" si="19"/>
        <v>0</v>
      </c>
      <c r="AE21" s="254">
        <f t="shared" si="17"/>
        <v>0</v>
      </c>
      <c r="AF21" s="254">
        <f t="shared" si="19"/>
        <v>459.8</v>
      </c>
      <c r="AG21" s="254">
        <f t="shared" si="19"/>
        <v>0</v>
      </c>
      <c r="AH21" s="254">
        <f t="shared" si="19"/>
        <v>0</v>
      </c>
      <c r="AI21" s="254">
        <f t="shared" si="19"/>
        <v>454.1</v>
      </c>
      <c r="AJ21" s="254">
        <f t="shared" si="19"/>
        <v>0</v>
      </c>
      <c r="AK21" s="254">
        <f t="shared" si="6"/>
        <v>0</v>
      </c>
      <c r="AL21" s="254">
        <f t="shared" si="19"/>
        <v>454.1</v>
      </c>
      <c r="AM21" s="254">
        <f>AM129</f>
        <v>0</v>
      </c>
      <c r="AN21" s="254">
        <f t="shared" si="24"/>
        <v>0</v>
      </c>
      <c r="AO21" s="254">
        <f t="shared" si="19"/>
        <v>454.1</v>
      </c>
      <c r="AP21" s="254">
        <f t="shared" si="19"/>
        <v>0</v>
      </c>
      <c r="AQ21" s="254">
        <f t="shared" si="8"/>
        <v>0</v>
      </c>
      <c r="AR21" s="418"/>
    </row>
    <row r="22" spans="1:44" s="165" customFormat="1">
      <c r="A22" s="402" t="s">
        <v>289</v>
      </c>
      <c r="B22" s="409"/>
      <c r="C22" s="409"/>
      <c r="D22" s="409"/>
      <c r="E22" s="409"/>
      <c r="F22" s="409"/>
      <c r="G22" s="409"/>
      <c r="H22" s="409"/>
      <c r="I22" s="409"/>
      <c r="J22" s="409"/>
      <c r="K22" s="409"/>
      <c r="L22" s="409"/>
      <c r="M22" s="409"/>
      <c r="N22" s="409"/>
      <c r="O22" s="409"/>
      <c r="P22" s="409"/>
      <c r="Q22" s="409"/>
      <c r="R22" s="409"/>
      <c r="S22" s="409"/>
      <c r="T22" s="409"/>
      <c r="U22" s="409"/>
      <c r="V22" s="409"/>
      <c r="W22" s="409"/>
      <c r="X22" s="409"/>
      <c r="Y22" s="409"/>
      <c r="Z22" s="409"/>
      <c r="AA22" s="409"/>
      <c r="AB22" s="409"/>
      <c r="AC22" s="409"/>
      <c r="AD22" s="409"/>
      <c r="AE22" s="409"/>
      <c r="AF22" s="409"/>
      <c r="AG22" s="409"/>
      <c r="AH22" s="409"/>
      <c r="AI22" s="409"/>
      <c r="AJ22" s="409"/>
      <c r="AK22" s="409"/>
      <c r="AL22" s="409"/>
      <c r="AM22" s="409"/>
      <c r="AN22" s="409"/>
      <c r="AO22" s="409"/>
      <c r="AP22" s="409"/>
      <c r="AQ22" s="409"/>
      <c r="AR22" s="410"/>
    </row>
    <row r="23" spans="1:44" s="165" customFormat="1">
      <c r="A23" s="402" t="s">
        <v>291</v>
      </c>
      <c r="B23" s="403"/>
      <c r="C23" s="403"/>
      <c r="D23" s="403"/>
      <c r="E23" s="403"/>
      <c r="F23" s="403"/>
      <c r="G23" s="403"/>
      <c r="H23" s="403"/>
      <c r="I23" s="403"/>
      <c r="J23" s="403"/>
      <c r="K23" s="403"/>
      <c r="L23" s="403"/>
      <c r="M23" s="403"/>
      <c r="N23" s="403"/>
      <c r="O23" s="403"/>
      <c r="P23" s="403"/>
      <c r="Q23" s="403"/>
      <c r="R23" s="403"/>
      <c r="S23" s="403"/>
      <c r="T23" s="403"/>
      <c r="U23" s="403"/>
      <c r="V23" s="403"/>
      <c r="W23" s="403"/>
      <c r="X23" s="403"/>
      <c r="Y23" s="403"/>
      <c r="Z23" s="403"/>
      <c r="AA23" s="403"/>
      <c r="AB23" s="403"/>
      <c r="AC23" s="403"/>
      <c r="AD23" s="403"/>
      <c r="AE23" s="403"/>
      <c r="AF23" s="403"/>
      <c r="AG23" s="403"/>
      <c r="AH23" s="403"/>
      <c r="AI23" s="403"/>
      <c r="AJ23" s="403"/>
      <c r="AK23" s="403"/>
      <c r="AL23" s="403"/>
      <c r="AM23" s="403"/>
      <c r="AN23" s="403"/>
      <c r="AO23" s="403"/>
      <c r="AP23" s="403"/>
      <c r="AQ23" s="403"/>
      <c r="AR23" s="404"/>
    </row>
    <row r="24" spans="1:44" s="167" customFormat="1">
      <c r="A24" s="371" t="s">
        <v>1</v>
      </c>
      <c r="B24" s="372" t="s">
        <v>320</v>
      </c>
      <c r="C24" s="373"/>
      <c r="D24" s="166" t="s">
        <v>41</v>
      </c>
      <c r="E24" s="190">
        <f>E64</f>
        <v>3912.2999999999997</v>
      </c>
      <c r="F24" s="244">
        <f t="shared" ref="F24:AP24" si="25">F64</f>
        <v>608.79999999999995</v>
      </c>
      <c r="G24" s="244">
        <f t="shared" ref="G24:G30" si="26">F24/E24*100</f>
        <v>15.561178846202999</v>
      </c>
      <c r="H24" s="263">
        <f t="shared" si="25"/>
        <v>608.79999999999995</v>
      </c>
      <c r="I24" s="263">
        <f t="shared" si="25"/>
        <v>608.79999999999995</v>
      </c>
      <c r="J24" s="263">
        <f t="shared" si="25"/>
        <v>100</v>
      </c>
      <c r="K24" s="272">
        <f t="shared" si="25"/>
        <v>932.4</v>
      </c>
      <c r="L24" s="272">
        <f t="shared" si="25"/>
        <v>0</v>
      </c>
      <c r="M24" s="272">
        <f t="shared" ref="M24:M70" si="27">L24/K24*100</f>
        <v>0</v>
      </c>
      <c r="N24" s="282">
        <f t="shared" si="25"/>
        <v>1346.1</v>
      </c>
      <c r="O24" s="282">
        <f t="shared" si="25"/>
        <v>0</v>
      </c>
      <c r="P24" s="282">
        <f t="shared" si="25"/>
        <v>0</v>
      </c>
      <c r="Q24" s="272">
        <f t="shared" si="25"/>
        <v>0</v>
      </c>
      <c r="R24" s="272">
        <f t="shared" si="25"/>
        <v>0</v>
      </c>
      <c r="S24" s="272" t="e">
        <f t="shared" si="25"/>
        <v>#DIV/0!</v>
      </c>
      <c r="T24" s="190">
        <f t="shared" si="25"/>
        <v>1025</v>
      </c>
      <c r="U24" s="190">
        <f t="shared" si="25"/>
        <v>0</v>
      </c>
      <c r="V24" s="190" t="e">
        <f t="shared" si="25"/>
        <v>#DIV/0!</v>
      </c>
      <c r="W24" s="190">
        <f t="shared" si="25"/>
        <v>0</v>
      </c>
      <c r="X24" s="190">
        <f t="shared" si="25"/>
        <v>0</v>
      </c>
      <c r="Y24" s="183" t="e">
        <f>X24/W24*100</f>
        <v>#DIV/0!</v>
      </c>
      <c r="Z24" s="190">
        <f t="shared" si="25"/>
        <v>0</v>
      </c>
      <c r="AA24" s="190">
        <f t="shared" si="25"/>
        <v>0</v>
      </c>
      <c r="AB24" s="183" t="e">
        <f t="shared" ref="AB24" si="28">AA24/Z24*100</f>
        <v>#DIV/0!</v>
      </c>
      <c r="AC24" s="190">
        <f t="shared" si="25"/>
        <v>0</v>
      </c>
      <c r="AD24" s="190">
        <f t="shared" si="25"/>
        <v>0</v>
      </c>
      <c r="AE24" s="190" t="e">
        <f t="shared" ref="AE24:AE70" si="29">AD24/AC24*100</f>
        <v>#DIV/0!</v>
      </c>
      <c r="AF24" s="190">
        <f t="shared" si="25"/>
        <v>0</v>
      </c>
      <c r="AG24" s="190">
        <f t="shared" si="25"/>
        <v>0</v>
      </c>
      <c r="AH24" s="190">
        <f t="shared" si="25"/>
        <v>0</v>
      </c>
      <c r="AI24" s="190">
        <f t="shared" si="25"/>
        <v>0</v>
      </c>
      <c r="AJ24" s="190">
        <f t="shared" si="25"/>
        <v>0</v>
      </c>
      <c r="AK24" s="183" t="e">
        <f t="shared" ref="AK24:AK38" si="30">AJ24/AI24*100</f>
        <v>#DIV/0!</v>
      </c>
      <c r="AL24" s="190">
        <f t="shared" si="25"/>
        <v>0</v>
      </c>
      <c r="AM24" s="190">
        <f t="shared" si="25"/>
        <v>0</v>
      </c>
      <c r="AN24" s="183" t="e">
        <f t="shared" ref="AN24" si="31">AM24/AL24*100</f>
        <v>#DIV/0!</v>
      </c>
      <c r="AO24" s="190">
        <f t="shared" si="25"/>
        <v>0</v>
      </c>
      <c r="AP24" s="190">
        <f t="shared" si="25"/>
        <v>0</v>
      </c>
      <c r="AQ24" s="183" t="e">
        <f t="shared" ref="AQ24:AQ38" si="32">AP24/AO24*100</f>
        <v>#DIV/0!</v>
      </c>
      <c r="AR24" s="395"/>
    </row>
    <row r="25" spans="1:44" s="165" customFormat="1" ht="18.75" customHeight="1">
      <c r="A25" s="371"/>
      <c r="B25" s="372"/>
      <c r="C25" s="373"/>
      <c r="D25" s="168" t="s">
        <v>2</v>
      </c>
      <c r="E25" s="183">
        <f>E65</f>
        <v>820</v>
      </c>
      <c r="F25" s="245">
        <f t="shared" ref="E25:F27" si="33">F65</f>
        <v>0</v>
      </c>
      <c r="G25" s="245">
        <f t="shared" si="26"/>
        <v>0</v>
      </c>
      <c r="H25" s="227">
        <f t="shared" ref="H25:AP25" si="34">H65</f>
        <v>0</v>
      </c>
      <c r="I25" s="227">
        <f t="shared" si="34"/>
        <v>0</v>
      </c>
      <c r="J25" s="227"/>
      <c r="K25" s="273">
        <f t="shared" si="34"/>
        <v>0</v>
      </c>
      <c r="L25" s="273">
        <f t="shared" si="34"/>
        <v>0</v>
      </c>
      <c r="M25" s="273" t="e">
        <f t="shared" si="27"/>
        <v>#DIV/0!</v>
      </c>
      <c r="N25" s="283">
        <f t="shared" si="34"/>
        <v>0</v>
      </c>
      <c r="O25" s="283">
        <f t="shared" si="34"/>
        <v>0</v>
      </c>
      <c r="P25" s="283">
        <f t="shared" si="34"/>
        <v>0</v>
      </c>
      <c r="Q25" s="273">
        <f t="shared" si="34"/>
        <v>0</v>
      </c>
      <c r="R25" s="273">
        <f t="shared" si="34"/>
        <v>0</v>
      </c>
      <c r="S25" s="273">
        <f t="shared" si="34"/>
        <v>0</v>
      </c>
      <c r="T25" s="183">
        <f t="shared" si="34"/>
        <v>820</v>
      </c>
      <c r="U25" s="183">
        <f t="shared" si="34"/>
        <v>0</v>
      </c>
      <c r="V25" s="183">
        <f t="shared" si="34"/>
        <v>0</v>
      </c>
      <c r="W25" s="183">
        <f t="shared" si="34"/>
        <v>0</v>
      </c>
      <c r="X25" s="183">
        <f t="shared" si="34"/>
        <v>0</v>
      </c>
      <c r="Y25" s="183" t="e">
        <f t="shared" si="34"/>
        <v>#DIV/0!</v>
      </c>
      <c r="Z25" s="183">
        <f t="shared" si="34"/>
        <v>0</v>
      </c>
      <c r="AA25" s="183">
        <f t="shared" si="34"/>
        <v>0</v>
      </c>
      <c r="AB25" s="183"/>
      <c r="AC25" s="183">
        <f t="shared" si="34"/>
        <v>0</v>
      </c>
      <c r="AD25" s="183">
        <f t="shared" si="34"/>
        <v>0</v>
      </c>
      <c r="AE25" s="183"/>
      <c r="AF25" s="183">
        <f t="shared" si="34"/>
        <v>0</v>
      </c>
      <c r="AG25" s="183">
        <f t="shared" si="34"/>
        <v>0</v>
      </c>
      <c r="AH25" s="183">
        <f t="shared" si="34"/>
        <v>0</v>
      </c>
      <c r="AI25" s="183">
        <f t="shared" si="34"/>
        <v>0</v>
      </c>
      <c r="AJ25" s="183">
        <f t="shared" si="34"/>
        <v>0</v>
      </c>
      <c r="AK25" s="183"/>
      <c r="AL25" s="183">
        <f t="shared" si="34"/>
        <v>0</v>
      </c>
      <c r="AM25" s="183">
        <f t="shared" si="34"/>
        <v>0</v>
      </c>
      <c r="AN25" s="183">
        <f t="shared" si="34"/>
        <v>0</v>
      </c>
      <c r="AO25" s="183">
        <f t="shared" si="34"/>
        <v>0</v>
      </c>
      <c r="AP25" s="183">
        <f t="shared" si="34"/>
        <v>0</v>
      </c>
      <c r="AQ25" s="183"/>
      <c r="AR25" s="396"/>
    </row>
    <row r="26" spans="1:44" s="165" customFormat="1">
      <c r="A26" s="371"/>
      <c r="B26" s="372"/>
      <c r="C26" s="373"/>
      <c r="D26" s="162" t="s">
        <v>280</v>
      </c>
      <c r="E26" s="183">
        <f>E66</f>
        <v>3092.2999999999997</v>
      </c>
      <c r="F26" s="245">
        <f>F66</f>
        <v>608.79999999999995</v>
      </c>
      <c r="G26" s="245">
        <f t="shared" si="26"/>
        <v>19.687611163211848</v>
      </c>
      <c r="H26" s="227">
        <f>H66</f>
        <v>608.79999999999995</v>
      </c>
      <c r="I26" s="227">
        <f t="shared" ref="I26:AP26" si="35">I66</f>
        <v>608.79999999999995</v>
      </c>
      <c r="J26" s="227">
        <f t="shared" ref="J26:J30" si="36">I26/H26*100</f>
        <v>100</v>
      </c>
      <c r="K26" s="273">
        <f t="shared" si="35"/>
        <v>932.4</v>
      </c>
      <c r="L26" s="273">
        <f t="shared" si="35"/>
        <v>0</v>
      </c>
      <c r="M26" s="273">
        <f t="shared" si="27"/>
        <v>0</v>
      </c>
      <c r="N26" s="283">
        <f t="shared" si="35"/>
        <v>1346.1</v>
      </c>
      <c r="O26" s="283">
        <f t="shared" si="35"/>
        <v>0</v>
      </c>
      <c r="P26" s="283">
        <f t="shared" si="35"/>
        <v>0</v>
      </c>
      <c r="Q26" s="273">
        <f t="shared" si="35"/>
        <v>0</v>
      </c>
      <c r="R26" s="273">
        <f t="shared" si="35"/>
        <v>0</v>
      </c>
      <c r="S26" s="273" t="e">
        <f t="shared" si="35"/>
        <v>#DIV/0!</v>
      </c>
      <c r="T26" s="183">
        <f t="shared" si="35"/>
        <v>205</v>
      </c>
      <c r="U26" s="183">
        <f t="shared" si="35"/>
        <v>0</v>
      </c>
      <c r="V26" s="183" t="e">
        <f t="shared" si="35"/>
        <v>#DIV/0!</v>
      </c>
      <c r="W26" s="183">
        <f>W66</f>
        <v>0</v>
      </c>
      <c r="X26" s="183">
        <f t="shared" si="35"/>
        <v>0</v>
      </c>
      <c r="Y26" s="183" t="e">
        <f>X26/W26*100</f>
        <v>#DIV/0!</v>
      </c>
      <c r="Z26" s="183">
        <f t="shared" si="35"/>
        <v>0</v>
      </c>
      <c r="AA26" s="183">
        <f>AA66</f>
        <v>0</v>
      </c>
      <c r="AB26" s="183" t="e">
        <f t="shared" ref="AB26" si="37">AA26/Z26*100</f>
        <v>#DIV/0!</v>
      </c>
      <c r="AC26" s="183">
        <v>0</v>
      </c>
      <c r="AD26" s="183">
        <v>0</v>
      </c>
      <c r="AE26" s="183" t="e">
        <f t="shared" si="29"/>
        <v>#DIV/0!</v>
      </c>
      <c r="AF26" s="183">
        <f t="shared" si="35"/>
        <v>0</v>
      </c>
      <c r="AG26" s="183">
        <f t="shared" si="35"/>
        <v>0</v>
      </c>
      <c r="AH26" s="183">
        <f t="shared" si="35"/>
        <v>0</v>
      </c>
      <c r="AI26" s="183">
        <f t="shared" si="35"/>
        <v>0</v>
      </c>
      <c r="AJ26" s="183">
        <f t="shared" si="35"/>
        <v>0</v>
      </c>
      <c r="AK26" s="183" t="e">
        <f t="shared" si="30"/>
        <v>#DIV/0!</v>
      </c>
      <c r="AL26" s="183">
        <f t="shared" si="35"/>
        <v>0</v>
      </c>
      <c r="AM26" s="183">
        <f t="shared" si="35"/>
        <v>0</v>
      </c>
      <c r="AN26" s="183" t="e">
        <f t="shared" ref="AN26" si="38">AM26/AL26*100</f>
        <v>#DIV/0!</v>
      </c>
      <c r="AO26" s="183">
        <f t="shared" si="35"/>
        <v>0</v>
      </c>
      <c r="AP26" s="183">
        <f t="shared" si="35"/>
        <v>0</v>
      </c>
      <c r="AQ26" s="183" t="e">
        <f t="shared" si="32"/>
        <v>#DIV/0!</v>
      </c>
      <c r="AR26" s="396"/>
    </row>
    <row r="27" spans="1:44" s="165" customFormat="1" ht="18" customHeight="1">
      <c r="A27" s="371"/>
      <c r="B27" s="372"/>
      <c r="C27" s="373"/>
      <c r="D27" s="164" t="s">
        <v>43</v>
      </c>
      <c r="E27" s="183">
        <f t="shared" si="33"/>
        <v>0</v>
      </c>
      <c r="F27" s="245">
        <f t="shared" si="33"/>
        <v>0</v>
      </c>
      <c r="G27" s="245"/>
      <c r="H27" s="227">
        <f t="shared" ref="H27:AP27" si="39">H67</f>
        <v>0</v>
      </c>
      <c r="I27" s="227">
        <f t="shared" si="39"/>
        <v>0</v>
      </c>
      <c r="J27" s="227"/>
      <c r="K27" s="273">
        <f t="shared" si="39"/>
        <v>0</v>
      </c>
      <c r="L27" s="273">
        <f t="shared" si="39"/>
        <v>0</v>
      </c>
      <c r="M27" s="273"/>
      <c r="N27" s="283">
        <f t="shared" si="39"/>
        <v>0</v>
      </c>
      <c r="O27" s="283">
        <f t="shared" si="39"/>
        <v>0</v>
      </c>
      <c r="P27" s="283">
        <f t="shared" si="39"/>
        <v>0</v>
      </c>
      <c r="Q27" s="273">
        <f t="shared" si="39"/>
        <v>0</v>
      </c>
      <c r="R27" s="273">
        <f t="shared" si="39"/>
        <v>0</v>
      </c>
      <c r="S27" s="273">
        <f t="shared" si="39"/>
        <v>0</v>
      </c>
      <c r="T27" s="183">
        <f t="shared" si="39"/>
        <v>0</v>
      </c>
      <c r="U27" s="183">
        <f t="shared" si="39"/>
        <v>0</v>
      </c>
      <c r="V27" s="183">
        <f t="shared" si="39"/>
        <v>0</v>
      </c>
      <c r="W27" s="183">
        <f t="shared" si="39"/>
        <v>0</v>
      </c>
      <c r="X27" s="183">
        <f t="shared" si="39"/>
        <v>0</v>
      </c>
      <c r="Y27" s="183">
        <f t="shared" si="39"/>
        <v>0</v>
      </c>
      <c r="Z27" s="183">
        <f t="shared" si="39"/>
        <v>0</v>
      </c>
      <c r="AA27" s="183">
        <f t="shared" si="39"/>
        <v>0</v>
      </c>
      <c r="AB27" s="183">
        <f t="shared" si="39"/>
        <v>0</v>
      </c>
      <c r="AC27" s="183">
        <f t="shared" si="39"/>
        <v>0</v>
      </c>
      <c r="AD27" s="183">
        <f t="shared" si="39"/>
        <v>0</v>
      </c>
      <c r="AE27" s="183"/>
      <c r="AF27" s="183">
        <f t="shared" si="39"/>
        <v>0</v>
      </c>
      <c r="AG27" s="183">
        <f t="shared" si="39"/>
        <v>0</v>
      </c>
      <c r="AH27" s="183">
        <f t="shared" si="39"/>
        <v>0</v>
      </c>
      <c r="AI27" s="183">
        <f t="shared" si="39"/>
        <v>0</v>
      </c>
      <c r="AJ27" s="183">
        <f t="shared" si="39"/>
        <v>0</v>
      </c>
      <c r="AK27" s="183"/>
      <c r="AL27" s="183">
        <f t="shared" si="39"/>
        <v>0</v>
      </c>
      <c r="AM27" s="183">
        <f t="shared" si="39"/>
        <v>0</v>
      </c>
      <c r="AN27" s="183">
        <f t="shared" si="39"/>
        <v>0</v>
      </c>
      <c r="AO27" s="183">
        <f t="shared" si="39"/>
        <v>0</v>
      </c>
      <c r="AP27" s="183">
        <f t="shared" si="39"/>
        <v>0</v>
      </c>
      <c r="AQ27" s="183"/>
      <c r="AR27" s="226"/>
    </row>
    <row r="28" spans="1:44" s="161" customFormat="1" ht="18" customHeight="1">
      <c r="A28" s="371" t="s">
        <v>321</v>
      </c>
      <c r="B28" s="372" t="s">
        <v>303</v>
      </c>
      <c r="C28" s="373"/>
      <c r="D28" s="166" t="s">
        <v>41</v>
      </c>
      <c r="E28" s="190">
        <f>SUM(E29:E31)</f>
        <v>2797.2999999999997</v>
      </c>
      <c r="F28" s="244">
        <f t="shared" ref="F28:AP28" si="40">SUM(F29:F31)</f>
        <v>608.79999999999995</v>
      </c>
      <c r="G28" s="244">
        <f t="shared" si="26"/>
        <v>21.763843706431203</v>
      </c>
      <c r="H28" s="263">
        <f t="shared" si="40"/>
        <v>608.79999999999995</v>
      </c>
      <c r="I28" s="263">
        <f t="shared" si="40"/>
        <v>608.79999999999995</v>
      </c>
      <c r="J28" s="263">
        <f t="shared" si="36"/>
        <v>100</v>
      </c>
      <c r="K28" s="272">
        <f t="shared" si="40"/>
        <v>932.4</v>
      </c>
      <c r="L28" s="272">
        <f t="shared" si="40"/>
        <v>0</v>
      </c>
      <c r="M28" s="272">
        <f t="shared" si="27"/>
        <v>0</v>
      </c>
      <c r="N28" s="282">
        <f t="shared" si="40"/>
        <v>1256.0999999999999</v>
      </c>
      <c r="O28" s="282">
        <f t="shared" si="40"/>
        <v>0</v>
      </c>
      <c r="P28" s="282">
        <f t="shared" si="40"/>
        <v>0</v>
      </c>
      <c r="Q28" s="272">
        <f t="shared" si="40"/>
        <v>0</v>
      </c>
      <c r="R28" s="272">
        <f t="shared" si="40"/>
        <v>0</v>
      </c>
      <c r="S28" s="272" t="e">
        <f t="shared" si="40"/>
        <v>#DIV/0!</v>
      </c>
      <c r="T28" s="190">
        <f t="shared" si="40"/>
        <v>0</v>
      </c>
      <c r="U28" s="190">
        <f t="shared" si="40"/>
        <v>0</v>
      </c>
      <c r="V28" s="190" t="e">
        <f t="shared" si="40"/>
        <v>#DIV/0!</v>
      </c>
      <c r="W28" s="190">
        <f t="shared" si="40"/>
        <v>0</v>
      </c>
      <c r="X28" s="190">
        <f t="shared" si="40"/>
        <v>0</v>
      </c>
      <c r="Y28" s="190" t="e">
        <f t="shared" si="40"/>
        <v>#DIV/0!</v>
      </c>
      <c r="Z28" s="190">
        <f t="shared" si="40"/>
        <v>0</v>
      </c>
      <c r="AA28" s="190">
        <f t="shared" si="40"/>
        <v>0</v>
      </c>
      <c r="AB28" s="190">
        <f t="shared" si="40"/>
        <v>0</v>
      </c>
      <c r="AC28" s="190">
        <f t="shared" si="40"/>
        <v>0</v>
      </c>
      <c r="AD28" s="190">
        <f t="shared" si="40"/>
        <v>0</v>
      </c>
      <c r="AE28" s="190"/>
      <c r="AF28" s="190">
        <f t="shared" si="40"/>
        <v>0</v>
      </c>
      <c r="AG28" s="190">
        <f t="shared" si="40"/>
        <v>0</v>
      </c>
      <c r="AH28" s="190">
        <f t="shared" si="40"/>
        <v>0</v>
      </c>
      <c r="AI28" s="190">
        <f t="shared" si="40"/>
        <v>0</v>
      </c>
      <c r="AJ28" s="190">
        <f t="shared" si="40"/>
        <v>0</v>
      </c>
      <c r="AK28" s="183" t="e">
        <f t="shared" si="30"/>
        <v>#DIV/0!</v>
      </c>
      <c r="AL28" s="190">
        <f t="shared" si="40"/>
        <v>0</v>
      </c>
      <c r="AM28" s="190">
        <f t="shared" si="40"/>
        <v>0</v>
      </c>
      <c r="AN28" s="183" t="e">
        <f t="shared" ref="AN28" si="41">AM28/AL28*100</f>
        <v>#DIV/0!</v>
      </c>
      <c r="AO28" s="190">
        <f t="shared" si="40"/>
        <v>0</v>
      </c>
      <c r="AP28" s="190">
        <f t="shared" si="40"/>
        <v>0</v>
      </c>
      <c r="AQ28" s="183" t="e">
        <f t="shared" si="32"/>
        <v>#DIV/0!</v>
      </c>
      <c r="AR28" s="395"/>
    </row>
    <row r="29" spans="1:44" ht="15" customHeight="1">
      <c r="A29" s="371"/>
      <c r="B29" s="372"/>
      <c r="C29" s="373"/>
      <c r="D29" s="162" t="s">
        <v>2</v>
      </c>
      <c r="E29" s="183">
        <f t="shared" ref="E29:F81" si="42">H29+K29+N29+Q29+T29+W29+Z29+AC29+AF29+AI29+AL29+AO29</f>
        <v>0</v>
      </c>
      <c r="F29" s="245">
        <f t="shared" ref="F29:F77" si="43">I29+L29+O29+R29+U29+X29+AA29+AD29+AG29+AJ29+AM29+AP29</f>
        <v>0</v>
      </c>
      <c r="G29" s="245"/>
      <c r="H29" s="227"/>
      <c r="I29" s="227"/>
      <c r="J29" s="227"/>
      <c r="K29" s="273"/>
      <c r="L29" s="273"/>
      <c r="M29" s="273"/>
      <c r="N29" s="283"/>
      <c r="O29" s="283"/>
      <c r="P29" s="283"/>
      <c r="Q29" s="273"/>
      <c r="R29" s="273"/>
      <c r="S29" s="273"/>
      <c r="T29" s="183"/>
      <c r="U29" s="183"/>
      <c r="V29" s="183"/>
      <c r="W29" s="183"/>
      <c r="X29" s="183"/>
      <c r="Y29" s="183"/>
      <c r="Z29" s="183"/>
      <c r="AA29" s="183"/>
      <c r="AB29" s="183"/>
      <c r="AC29" s="183">
        <v>0</v>
      </c>
      <c r="AD29" s="183">
        <v>0</v>
      </c>
      <c r="AE29" s="190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396"/>
    </row>
    <row r="30" spans="1:44">
      <c r="A30" s="371"/>
      <c r="B30" s="372"/>
      <c r="C30" s="373"/>
      <c r="D30" s="162" t="s">
        <v>280</v>
      </c>
      <c r="E30" s="183">
        <f>H30+K30+N30+Q30+T30+W30+Z30+AC30+AF30+AI30+AL30+AO30</f>
        <v>2797.2999999999997</v>
      </c>
      <c r="F30" s="245">
        <f>I30+L30+O30+R30+U30+X30+AA30+AD30+AG30+AJ30+AM30+AP30</f>
        <v>608.79999999999995</v>
      </c>
      <c r="G30" s="245">
        <f t="shared" si="26"/>
        <v>21.763843706431203</v>
      </c>
      <c r="H30" s="227">
        <v>608.79999999999995</v>
      </c>
      <c r="I30" s="227">
        <v>608.79999999999995</v>
      </c>
      <c r="J30" s="227">
        <f t="shared" si="36"/>
        <v>100</v>
      </c>
      <c r="K30" s="273">
        <v>932.4</v>
      </c>
      <c r="L30" s="273">
        <v>0</v>
      </c>
      <c r="M30" s="273">
        <f t="shared" si="27"/>
        <v>0</v>
      </c>
      <c r="N30" s="283">
        <v>1256.0999999999999</v>
      </c>
      <c r="O30" s="283">
        <v>0</v>
      </c>
      <c r="P30" s="283">
        <f>O30/N30*100</f>
        <v>0</v>
      </c>
      <c r="Q30" s="273">
        <v>0</v>
      </c>
      <c r="R30" s="273">
        <v>0</v>
      </c>
      <c r="S30" s="273" t="e">
        <f>R30/Q30*100</f>
        <v>#DIV/0!</v>
      </c>
      <c r="T30" s="183">
        <v>0</v>
      </c>
      <c r="U30" s="183">
        <v>0</v>
      </c>
      <c r="V30" s="183" t="e">
        <f>U30/T30*100</f>
        <v>#DIV/0!</v>
      </c>
      <c r="W30" s="183">
        <v>0</v>
      </c>
      <c r="X30" s="183">
        <v>0</v>
      </c>
      <c r="Y30" s="183" t="e">
        <f>X30/W30*100</f>
        <v>#DIV/0!</v>
      </c>
      <c r="Z30" s="183">
        <v>0</v>
      </c>
      <c r="AA30" s="183">
        <v>0</v>
      </c>
      <c r="AB30" s="183"/>
      <c r="AC30" s="183"/>
      <c r="AD30" s="183">
        <v>0</v>
      </c>
      <c r="AE30" s="190"/>
      <c r="AF30" s="183">
        <v>0</v>
      </c>
      <c r="AG30" s="183">
        <v>0</v>
      </c>
      <c r="AH30" s="183"/>
      <c r="AI30" s="183">
        <v>0</v>
      </c>
      <c r="AJ30" s="183">
        <v>0</v>
      </c>
      <c r="AK30" s="183" t="e">
        <f t="shared" si="30"/>
        <v>#DIV/0!</v>
      </c>
      <c r="AL30" s="183">
        <v>0</v>
      </c>
      <c r="AM30" s="183">
        <v>0</v>
      </c>
      <c r="AN30" s="183" t="e">
        <f t="shared" ref="AN30" si="44">AM30/AL30*100</f>
        <v>#DIV/0!</v>
      </c>
      <c r="AO30" s="183">
        <v>0</v>
      </c>
      <c r="AP30" s="183">
        <v>0</v>
      </c>
      <c r="AQ30" s="183" t="e">
        <f t="shared" si="32"/>
        <v>#DIV/0!</v>
      </c>
      <c r="AR30" s="396"/>
    </row>
    <row r="31" spans="1:44" ht="18.75" customHeight="1">
      <c r="A31" s="371"/>
      <c r="B31" s="372"/>
      <c r="C31" s="373"/>
      <c r="D31" s="164" t="s">
        <v>43</v>
      </c>
      <c r="E31" s="183">
        <f t="shared" ref="E31" si="45">H31+K31+N31+Q31+T31+W31+Z31+AC31+AF31+AI31+AL31+AO31</f>
        <v>0</v>
      </c>
      <c r="F31" s="245">
        <f t="shared" ref="F31" si="46">I31+L31+O31+R31+U31+X31+AA31+AD31+AG31+AJ31+AM31+AP31</f>
        <v>0</v>
      </c>
      <c r="G31" s="245"/>
      <c r="H31" s="227"/>
      <c r="I31" s="227"/>
      <c r="J31" s="227"/>
      <c r="K31" s="273"/>
      <c r="L31" s="273"/>
      <c r="M31" s="273"/>
      <c r="N31" s="283"/>
      <c r="O31" s="283"/>
      <c r="P31" s="283"/>
      <c r="Q31" s="273"/>
      <c r="R31" s="273"/>
      <c r="S31" s="27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>
        <v>0</v>
      </c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226"/>
    </row>
    <row r="32" spans="1:44" s="161" customFormat="1" ht="18" customHeight="1">
      <c r="A32" s="371" t="s">
        <v>355</v>
      </c>
      <c r="B32" s="372" t="s">
        <v>356</v>
      </c>
      <c r="C32" s="373"/>
      <c r="D32" s="166" t="s">
        <v>41</v>
      </c>
      <c r="E32" s="190">
        <f>SUM(E33:E35)</f>
        <v>236</v>
      </c>
      <c r="F32" s="244">
        <f t="shared" ref="F32" si="47">SUM(F33:F35)</f>
        <v>0</v>
      </c>
      <c r="G32" s="244">
        <f t="shared" ref="G32" si="48">F32/E32*100</f>
        <v>0</v>
      </c>
      <c r="H32" s="263">
        <f t="shared" ref="H32:I32" si="49">SUM(H33:H35)</f>
        <v>0</v>
      </c>
      <c r="I32" s="263">
        <f t="shared" si="49"/>
        <v>0</v>
      </c>
      <c r="J32" s="263" t="e">
        <f t="shared" ref="J32" si="50">I32/H32*100</f>
        <v>#DIV/0!</v>
      </c>
      <c r="K32" s="272">
        <f t="shared" ref="K32:L32" si="51">SUM(K33:K35)</f>
        <v>0</v>
      </c>
      <c r="L32" s="272">
        <f t="shared" si="51"/>
        <v>0</v>
      </c>
      <c r="M32" s="272" t="e">
        <f t="shared" ref="M32" si="52">L32/K32*100</f>
        <v>#DIV/0!</v>
      </c>
      <c r="N32" s="282">
        <f t="shared" ref="N32:AD32" si="53">SUM(N33:N35)</f>
        <v>0</v>
      </c>
      <c r="O32" s="282">
        <f t="shared" si="53"/>
        <v>0</v>
      </c>
      <c r="P32" s="282" t="e">
        <f t="shared" si="53"/>
        <v>#DIV/0!</v>
      </c>
      <c r="Q32" s="272">
        <f t="shared" si="53"/>
        <v>0</v>
      </c>
      <c r="R32" s="272">
        <f t="shared" si="53"/>
        <v>0</v>
      </c>
      <c r="S32" s="272" t="e">
        <f t="shared" si="53"/>
        <v>#DIV/0!</v>
      </c>
      <c r="T32" s="190">
        <f t="shared" si="53"/>
        <v>0</v>
      </c>
      <c r="U32" s="190">
        <f t="shared" si="53"/>
        <v>0</v>
      </c>
      <c r="V32" s="190" t="e">
        <f t="shared" si="53"/>
        <v>#DIV/0!</v>
      </c>
      <c r="W32" s="190">
        <f t="shared" si="53"/>
        <v>0</v>
      </c>
      <c r="X32" s="190">
        <f t="shared" si="53"/>
        <v>0</v>
      </c>
      <c r="Y32" s="190" t="e">
        <f t="shared" si="53"/>
        <v>#DIV/0!</v>
      </c>
      <c r="Z32" s="190">
        <f t="shared" si="53"/>
        <v>0</v>
      </c>
      <c r="AA32" s="190">
        <f t="shared" si="53"/>
        <v>0</v>
      </c>
      <c r="AB32" s="190">
        <f t="shared" si="53"/>
        <v>0</v>
      </c>
      <c r="AC32" s="190">
        <f t="shared" si="53"/>
        <v>0</v>
      </c>
      <c r="AD32" s="190">
        <f t="shared" si="53"/>
        <v>0</v>
      </c>
      <c r="AE32" s="190"/>
      <c r="AF32" s="190">
        <f t="shared" ref="AF32:AJ32" si="54">SUM(AF33:AF35)</f>
        <v>0</v>
      </c>
      <c r="AG32" s="190">
        <f t="shared" si="54"/>
        <v>0</v>
      </c>
      <c r="AH32" s="190">
        <f t="shared" si="54"/>
        <v>0</v>
      </c>
      <c r="AI32" s="190">
        <f t="shared" si="54"/>
        <v>0</v>
      </c>
      <c r="AJ32" s="190">
        <f t="shared" si="54"/>
        <v>0</v>
      </c>
      <c r="AK32" s="183" t="e">
        <f t="shared" ref="AK32" si="55">AJ32/AI32*100</f>
        <v>#DIV/0!</v>
      </c>
      <c r="AL32" s="190">
        <f t="shared" ref="AL32:AM32" si="56">SUM(AL33:AL35)</f>
        <v>236</v>
      </c>
      <c r="AM32" s="190">
        <f t="shared" si="56"/>
        <v>0</v>
      </c>
      <c r="AN32" s="183">
        <f t="shared" ref="AN32" si="57">AM32/AL32*100</f>
        <v>0</v>
      </c>
      <c r="AO32" s="190">
        <f t="shared" ref="AO32:AP32" si="58">SUM(AO33:AO35)</f>
        <v>0</v>
      </c>
      <c r="AP32" s="190">
        <f t="shared" si="58"/>
        <v>0</v>
      </c>
      <c r="AQ32" s="183" t="e">
        <f t="shared" ref="AQ32" si="59">AP32/AO32*100</f>
        <v>#DIV/0!</v>
      </c>
      <c r="AR32" s="395"/>
    </row>
    <row r="33" spans="1:44" ht="15" customHeight="1">
      <c r="A33" s="371"/>
      <c r="B33" s="372"/>
      <c r="C33" s="373"/>
      <c r="D33" s="162" t="s">
        <v>2</v>
      </c>
      <c r="E33" s="183">
        <f t="shared" ref="E33" si="60">H33+K33+N33+Q33+T33+W33+Z33+AC33+AF33+AI33+AL33+AO33</f>
        <v>0</v>
      </c>
      <c r="F33" s="245">
        <f t="shared" ref="F33" si="61">I33+L33+O33+R33+U33+X33+AA33+AD33+AG33+AJ33+AM33+AP33</f>
        <v>0</v>
      </c>
      <c r="G33" s="245"/>
      <c r="H33" s="227"/>
      <c r="I33" s="227"/>
      <c r="J33" s="227"/>
      <c r="K33" s="273"/>
      <c r="L33" s="273"/>
      <c r="M33" s="273"/>
      <c r="N33" s="283"/>
      <c r="O33" s="283"/>
      <c r="P33" s="283"/>
      <c r="Q33" s="273"/>
      <c r="R33" s="273"/>
      <c r="S33" s="273"/>
      <c r="T33" s="183"/>
      <c r="U33" s="183"/>
      <c r="V33" s="183"/>
      <c r="W33" s="183"/>
      <c r="X33" s="183"/>
      <c r="Y33" s="183"/>
      <c r="Z33" s="183"/>
      <c r="AA33" s="183"/>
      <c r="AB33" s="183"/>
      <c r="AC33" s="183">
        <v>0</v>
      </c>
      <c r="AD33" s="183">
        <v>0</v>
      </c>
      <c r="AE33" s="190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396"/>
    </row>
    <row r="34" spans="1:44">
      <c r="A34" s="371"/>
      <c r="B34" s="372"/>
      <c r="C34" s="373"/>
      <c r="D34" s="162" t="s">
        <v>280</v>
      </c>
      <c r="E34" s="183">
        <f>H34+K34+N34+Q34+T34+W34+Z34+AC34+AF34+AI34+AL34+AO34</f>
        <v>236</v>
      </c>
      <c r="F34" s="245">
        <f>I34+L34+O34+R34+U34+X34+AA34+AD34+AG34+AJ34+AM34+AP34</f>
        <v>0</v>
      </c>
      <c r="G34" s="245">
        <f t="shared" ref="G34" si="62">F34/E34*100</f>
        <v>0</v>
      </c>
      <c r="H34" s="227">
        <v>0</v>
      </c>
      <c r="I34" s="227">
        <v>0</v>
      </c>
      <c r="J34" s="227" t="e">
        <f t="shared" ref="J34" si="63">I34/H34*100</f>
        <v>#DIV/0!</v>
      </c>
      <c r="K34" s="273">
        <v>0</v>
      </c>
      <c r="L34" s="273">
        <v>0</v>
      </c>
      <c r="M34" s="273" t="e">
        <f t="shared" ref="M34" si="64">L34/K34*100</f>
        <v>#DIV/0!</v>
      </c>
      <c r="N34" s="283">
        <v>0</v>
      </c>
      <c r="O34" s="283">
        <v>0</v>
      </c>
      <c r="P34" s="283" t="e">
        <f>O34/N34*100</f>
        <v>#DIV/0!</v>
      </c>
      <c r="Q34" s="273">
        <v>0</v>
      </c>
      <c r="R34" s="273">
        <v>0</v>
      </c>
      <c r="S34" s="273" t="e">
        <f>R34/Q34*100</f>
        <v>#DIV/0!</v>
      </c>
      <c r="T34" s="183">
        <v>0</v>
      </c>
      <c r="U34" s="183">
        <v>0</v>
      </c>
      <c r="V34" s="183" t="e">
        <f>U34/T34*100</f>
        <v>#DIV/0!</v>
      </c>
      <c r="W34" s="183">
        <v>0</v>
      </c>
      <c r="X34" s="183">
        <v>0</v>
      </c>
      <c r="Y34" s="183" t="e">
        <f>X34/W34*100</f>
        <v>#DIV/0!</v>
      </c>
      <c r="Z34" s="183">
        <v>0</v>
      </c>
      <c r="AA34" s="183">
        <v>0</v>
      </c>
      <c r="AB34" s="183"/>
      <c r="AC34" s="183"/>
      <c r="AD34" s="183">
        <v>0</v>
      </c>
      <c r="AE34" s="190"/>
      <c r="AF34" s="183">
        <v>0</v>
      </c>
      <c r="AG34" s="183">
        <v>0</v>
      </c>
      <c r="AH34" s="183"/>
      <c r="AI34" s="183">
        <v>0</v>
      </c>
      <c r="AJ34" s="183">
        <v>0</v>
      </c>
      <c r="AK34" s="183" t="e">
        <f t="shared" ref="AK34" si="65">AJ34/AI34*100</f>
        <v>#DIV/0!</v>
      </c>
      <c r="AL34" s="183">
        <v>236</v>
      </c>
      <c r="AM34" s="183">
        <v>0</v>
      </c>
      <c r="AN34" s="183">
        <f t="shared" ref="AN34" si="66">AM34/AL34*100</f>
        <v>0</v>
      </c>
      <c r="AO34" s="183">
        <v>0</v>
      </c>
      <c r="AP34" s="183">
        <v>0</v>
      </c>
      <c r="AQ34" s="183" t="e">
        <f t="shared" ref="AQ34" si="67">AP34/AO34*100</f>
        <v>#DIV/0!</v>
      </c>
      <c r="AR34" s="396"/>
    </row>
    <row r="35" spans="1:44" ht="18.75" customHeight="1">
      <c r="A35" s="371"/>
      <c r="B35" s="372"/>
      <c r="C35" s="373"/>
      <c r="D35" s="164" t="s">
        <v>43</v>
      </c>
      <c r="E35" s="183">
        <f t="shared" ref="E35" si="68">H35+K35+N35+Q35+T35+W35+Z35+AC35+AF35+AI35+AL35+AO35</f>
        <v>0</v>
      </c>
      <c r="F35" s="245">
        <f t="shared" ref="F35" si="69">I35+L35+O35+R35+U35+X35+AA35+AD35+AG35+AJ35+AM35+AP35</f>
        <v>0</v>
      </c>
      <c r="G35" s="245"/>
      <c r="H35" s="227"/>
      <c r="I35" s="227"/>
      <c r="J35" s="227"/>
      <c r="K35" s="273"/>
      <c r="L35" s="273"/>
      <c r="M35" s="273"/>
      <c r="N35" s="283"/>
      <c r="O35" s="283"/>
      <c r="P35" s="283"/>
      <c r="Q35" s="273"/>
      <c r="R35" s="273"/>
      <c r="S35" s="27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>
        <v>0</v>
      </c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226"/>
    </row>
    <row r="36" spans="1:44" s="161" customFormat="1">
      <c r="A36" s="371" t="s">
        <v>322</v>
      </c>
      <c r="B36" s="372" t="s">
        <v>290</v>
      </c>
      <c r="C36" s="373"/>
      <c r="D36" s="166" t="s">
        <v>41</v>
      </c>
      <c r="E36" s="190">
        <f>SUM(E37:E39)</f>
        <v>90</v>
      </c>
      <c r="F36" s="244">
        <f>SUM(F37:F39)</f>
        <v>0</v>
      </c>
      <c r="G36" s="244">
        <f t="shared" ref="G36:G70" si="70">F36/E36*100</f>
        <v>0</v>
      </c>
      <c r="H36" s="263">
        <f t="shared" ref="H36:AP36" si="71">SUM(H37:H39)</f>
        <v>0</v>
      </c>
      <c r="I36" s="263">
        <f t="shared" si="71"/>
        <v>0</v>
      </c>
      <c r="J36" s="263">
        <f t="shared" si="71"/>
        <v>0</v>
      </c>
      <c r="K36" s="272">
        <f t="shared" si="71"/>
        <v>0</v>
      </c>
      <c r="L36" s="272">
        <f t="shared" si="71"/>
        <v>0</v>
      </c>
      <c r="M36" s="272"/>
      <c r="N36" s="282">
        <f t="shared" si="71"/>
        <v>90</v>
      </c>
      <c r="O36" s="282">
        <f t="shared" si="71"/>
        <v>0</v>
      </c>
      <c r="P36" s="282">
        <f t="shared" si="71"/>
        <v>0</v>
      </c>
      <c r="Q36" s="272">
        <f t="shared" si="71"/>
        <v>0</v>
      </c>
      <c r="R36" s="272">
        <f t="shared" si="71"/>
        <v>0</v>
      </c>
      <c r="S36" s="272">
        <f t="shared" si="71"/>
        <v>0</v>
      </c>
      <c r="T36" s="190">
        <f t="shared" si="71"/>
        <v>0</v>
      </c>
      <c r="U36" s="190">
        <f t="shared" si="71"/>
        <v>0</v>
      </c>
      <c r="V36" s="183" t="e">
        <f>U36/T36*100</f>
        <v>#DIV/0!</v>
      </c>
      <c r="W36" s="190">
        <f t="shared" si="71"/>
        <v>0</v>
      </c>
      <c r="X36" s="190">
        <f t="shared" si="71"/>
        <v>0</v>
      </c>
      <c r="Y36" s="190" t="e">
        <f t="shared" si="71"/>
        <v>#DIV/0!</v>
      </c>
      <c r="Z36" s="190">
        <f t="shared" si="71"/>
        <v>0</v>
      </c>
      <c r="AA36" s="190">
        <f t="shared" si="71"/>
        <v>0</v>
      </c>
      <c r="AB36" s="190" t="e">
        <f t="shared" si="71"/>
        <v>#DIV/0!</v>
      </c>
      <c r="AC36" s="190">
        <f t="shared" si="71"/>
        <v>0</v>
      </c>
      <c r="AD36" s="190">
        <f t="shared" si="71"/>
        <v>0</v>
      </c>
      <c r="AE36" s="190" t="e">
        <f t="shared" si="29"/>
        <v>#DIV/0!</v>
      </c>
      <c r="AF36" s="190">
        <f t="shared" si="71"/>
        <v>0</v>
      </c>
      <c r="AG36" s="190">
        <f t="shared" si="71"/>
        <v>0</v>
      </c>
      <c r="AH36" s="190">
        <f t="shared" si="71"/>
        <v>0</v>
      </c>
      <c r="AI36" s="190">
        <f t="shared" si="71"/>
        <v>0</v>
      </c>
      <c r="AJ36" s="190">
        <f t="shared" si="71"/>
        <v>0</v>
      </c>
      <c r="AK36" s="183" t="e">
        <f t="shared" si="30"/>
        <v>#DIV/0!</v>
      </c>
      <c r="AL36" s="190">
        <f t="shared" si="71"/>
        <v>0</v>
      </c>
      <c r="AM36" s="190">
        <f t="shared" si="71"/>
        <v>0</v>
      </c>
      <c r="AN36" s="183" t="e">
        <f t="shared" ref="AN36" si="72">AM36/AL36*100</f>
        <v>#DIV/0!</v>
      </c>
      <c r="AO36" s="190">
        <f t="shared" si="71"/>
        <v>0</v>
      </c>
      <c r="AP36" s="190">
        <f t="shared" si="71"/>
        <v>0</v>
      </c>
      <c r="AQ36" s="183" t="e">
        <f t="shared" si="32"/>
        <v>#DIV/0!</v>
      </c>
      <c r="AR36" s="395"/>
    </row>
    <row r="37" spans="1:44" ht="17.25" customHeight="1">
      <c r="A37" s="371"/>
      <c r="B37" s="372"/>
      <c r="C37" s="373"/>
      <c r="D37" s="162" t="s">
        <v>2</v>
      </c>
      <c r="E37" s="183">
        <f t="shared" si="42"/>
        <v>0</v>
      </c>
      <c r="F37" s="245">
        <f t="shared" si="43"/>
        <v>0</v>
      </c>
      <c r="G37" s="245"/>
      <c r="H37" s="227"/>
      <c r="I37" s="227"/>
      <c r="J37" s="227"/>
      <c r="K37" s="273"/>
      <c r="L37" s="273"/>
      <c r="M37" s="273"/>
      <c r="N37" s="283"/>
      <c r="O37" s="283"/>
      <c r="P37" s="283"/>
      <c r="Q37" s="273"/>
      <c r="R37" s="273"/>
      <c r="S37" s="27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396"/>
    </row>
    <row r="38" spans="1:44">
      <c r="A38" s="371"/>
      <c r="B38" s="372"/>
      <c r="C38" s="373"/>
      <c r="D38" s="162" t="s">
        <v>280</v>
      </c>
      <c r="E38" s="183">
        <f>H38+K38+N38+Q38+T38+W38+Z38+AC38+AF38+AI38+AL38+AO38</f>
        <v>90</v>
      </c>
      <c r="F38" s="245">
        <f>I38+L38+O38+R38+U38+X38+AA38+AD38+AG38+AJ38+AM38+AP38</f>
        <v>0</v>
      </c>
      <c r="G38" s="245">
        <f t="shared" si="70"/>
        <v>0</v>
      </c>
      <c r="H38" s="227">
        <v>0</v>
      </c>
      <c r="I38" s="227"/>
      <c r="J38" s="227"/>
      <c r="K38" s="273">
        <v>0</v>
      </c>
      <c r="L38" s="273">
        <v>0</v>
      </c>
      <c r="M38" s="273"/>
      <c r="N38" s="283">
        <v>90</v>
      </c>
      <c r="O38" s="283">
        <v>0</v>
      </c>
      <c r="P38" s="283"/>
      <c r="Q38" s="273">
        <v>0</v>
      </c>
      <c r="R38" s="273">
        <v>0</v>
      </c>
      <c r="S38" s="273"/>
      <c r="T38" s="183">
        <v>0</v>
      </c>
      <c r="U38" s="183">
        <v>0</v>
      </c>
      <c r="V38" s="183" t="e">
        <f>U38/T38*100</f>
        <v>#DIV/0!</v>
      </c>
      <c r="W38" s="183">
        <v>0</v>
      </c>
      <c r="X38" s="183">
        <v>0</v>
      </c>
      <c r="Y38" s="183" t="e">
        <f>X38/W38*100</f>
        <v>#DIV/0!</v>
      </c>
      <c r="Z38" s="183">
        <v>0</v>
      </c>
      <c r="AA38" s="183">
        <v>0</v>
      </c>
      <c r="AB38" s="183" t="e">
        <f>AA38/Z38*100</f>
        <v>#DIV/0!</v>
      </c>
      <c r="AC38" s="183">
        <v>0</v>
      </c>
      <c r="AD38" s="183">
        <v>0</v>
      </c>
      <c r="AE38" s="183" t="e">
        <f t="shared" si="29"/>
        <v>#DIV/0!</v>
      </c>
      <c r="AF38" s="183">
        <v>0</v>
      </c>
      <c r="AG38" s="183">
        <v>0</v>
      </c>
      <c r="AH38" s="183"/>
      <c r="AI38" s="183">
        <v>0</v>
      </c>
      <c r="AJ38" s="183">
        <v>0</v>
      </c>
      <c r="AK38" s="183" t="e">
        <f t="shared" si="30"/>
        <v>#DIV/0!</v>
      </c>
      <c r="AL38" s="183">
        <v>0</v>
      </c>
      <c r="AM38" s="183">
        <v>0</v>
      </c>
      <c r="AN38" s="183" t="e">
        <f t="shared" ref="AN38" si="73">AM38/AL38*100</f>
        <v>#DIV/0!</v>
      </c>
      <c r="AO38" s="183">
        <v>0</v>
      </c>
      <c r="AP38" s="183">
        <v>0</v>
      </c>
      <c r="AQ38" s="183" t="e">
        <f t="shared" si="32"/>
        <v>#DIV/0!</v>
      </c>
      <c r="AR38" s="396"/>
    </row>
    <row r="39" spans="1:44" ht="21.75" customHeight="1">
      <c r="A39" s="371"/>
      <c r="B39" s="372"/>
      <c r="C39" s="373"/>
      <c r="D39" s="164" t="s">
        <v>43</v>
      </c>
      <c r="E39" s="183">
        <f t="shared" ref="E39" si="74">H39+K39+N39+Q39+T39+W39+Z39+AC39+AF39+AI39+AL39+AO39</f>
        <v>0</v>
      </c>
      <c r="F39" s="245">
        <f t="shared" ref="F39" si="75">I39+L39+O39+R39+U39+X39+AA39+AD39+AG39+AJ39+AM39+AP39</f>
        <v>0</v>
      </c>
      <c r="G39" s="245"/>
      <c r="H39" s="227"/>
      <c r="I39" s="227"/>
      <c r="J39" s="227"/>
      <c r="K39" s="273"/>
      <c r="L39" s="273"/>
      <c r="M39" s="273"/>
      <c r="N39" s="283"/>
      <c r="O39" s="283"/>
      <c r="P39" s="283"/>
      <c r="Q39" s="273"/>
      <c r="R39" s="273"/>
      <c r="S39" s="27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226"/>
    </row>
    <row r="40" spans="1:44" s="161" customFormat="1">
      <c r="A40" s="371" t="s">
        <v>323</v>
      </c>
      <c r="B40" s="372" t="s">
        <v>302</v>
      </c>
      <c r="C40" s="373"/>
      <c r="D40" s="166" t="s">
        <v>41</v>
      </c>
      <c r="E40" s="190">
        <f>SUM(E41:E43)</f>
        <v>0</v>
      </c>
      <c r="F40" s="244">
        <f>SUM(F41:F43)</f>
        <v>0</v>
      </c>
      <c r="G40" s="244" t="e">
        <f t="shared" si="70"/>
        <v>#DIV/0!</v>
      </c>
      <c r="H40" s="263">
        <f t="shared" ref="H40:AP40" si="76">SUM(H41:H43)</f>
        <v>0</v>
      </c>
      <c r="I40" s="263">
        <f t="shared" si="76"/>
        <v>0</v>
      </c>
      <c r="J40" s="263">
        <f t="shared" si="76"/>
        <v>0</v>
      </c>
      <c r="K40" s="272">
        <f t="shared" si="76"/>
        <v>0</v>
      </c>
      <c r="L40" s="272">
        <f t="shared" si="76"/>
        <v>0</v>
      </c>
      <c r="M40" s="272"/>
      <c r="N40" s="282">
        <f t="shared" si="76"/>
        <v>0</v>
      </c>
      <c r="O40" s="282">
        <f t="shared" si="76"/>
        <v>0</v>
      </c>
      <c r="P40" s="282">
        <f t="shared" si="76"/>
        <v>0</v>
      </c>
      <c r="Q40" s="272">
        <f t="shared" si="76"/>
        <v>0</v>
      </c>
      <c r="R40" s="272">
        <f t="shared" si="76"/>
        <v>0</v>
      </c>
      <c r="S40" s="272">
        <f t="shared" si="76"/>
        <v>0</v>
      </c>
      <c r="T40" s="190">
        <f t="shared" si="76"/>
        <v>0</v>
      </c>
      <c r="U40" s="190">
        <f t="shared" si="76"/>
        <v>0</v>
      </c>
      <c r="V40" s="183" t="e">
        <f>U40/T40*100</f>
        <v>#DIV/0!</v>
      </c>
      <c r="W40" s="190">
        <f t="shared" si="76"/>
        <v>0</v>
      </c>
      <c r="X40" s="190">
        <f t="shared" si="76"/>
        <v>0</v>
      </c>
      <c r="Y40" s="190" t="e">
        <f t="shared" si="76"/>
        <v>#DIV/0!</v>
      </c>
      <c r="Z40" s="190">
        <f t="shared" si="76"/>
        <v>0</v>
      </c>
      <c r="AA40" s="190">
        <f t="shared" si="76"/>
        <v>0</v>
      </c>
      <c r="AB40" s="190" t="e">
        <f t="shared" si="76"/>
        <v>#DIV/0!</v>
      </c>
      <c r="AC40" s="190">
        <f t="shared" si="76"/>
        <v>0</v>
      </c>
      <c r="AD40" s="190">
        <f t="shared" si="76"/>
        <v>0</v>
      </c>
      <c r="AE40" s="190" t="e">
        <f t="shared" si="29"/>
        <v>#DIV/0!</v>
      </c>
      <c r="AF40" s="190">
        <f t="shared" si="76"/>
        <v>0</v>
      </c>
      <c r="AG40" s="190">
        <f t="shared" si="76"/>
        <v>0</v>
      </c>
      <c r="AH40" s="190">
        <f t="shared" si="76"/>
        <v>0</v>
      </c>
      <c r="AI40" s="190">
        <f t="shared" si="76"/>
        <v>0</v>
      </c>
      <c r="AJ40" s="190">
        <f t="shared" si="76"/>
        <v>0</v>
      </c>
      <c r="AK40" s="183"/>
      <c r="AL40" s="190">
        <f t="shared" si="76"/>
        <v>0</v>
      </c>
      <c r="AM40" s="190">
        <f t="shared" si="76"/>
        <v>0</v>
      </c>
      <c r="AN40" s="190">
        <f t="shared" si="76"/>
        <v>0</v>
      </c>
      <c r="AO40" s="190">
        <f t="shared" si="76"/>
        <v>0</v>
      </c>
      <c r="AP40" s="190">
        <f t="shared" si="76"/>
        <v>0</v>
      </c>
      <c r="AQ40" s="183"/>
      <c r="AR40" s="395"/>
    </row>
    <row r="41" spans="1:44" ht="21" customHeight="1">
      <c r="A41" s="371"/>
      <c r="B41" s="372"/>
      <c r="C41" s="373"/>
      <c r="D41" s="162" t="s">
        <v>2</v>
      </c>
      <c r="E41" s="183">
        <f t="shared" si="42"/>
        <v>0</v>
      </c>
      <c r="F41" s="245">
        <f t="shared" si="43"/>
        <v>0</v>
      </c>
      <c r="G41" s="245"/>
      <c r="H41" s="227"/>
      <c r="I41" s="227"/>
      <c r="J41" s="227"/>
      <c r="K41" s="273"/>
      <c r="L41" s="273"/>
      <c r="M41" s="273"/>
      <c r="N41" s="283"/>
      <c r="O41" s="283"/>
      <c r="P41" s="283"/>
      <c r="Q41" s="273"/>
      <c r="R41" s="273"/>
      <c r="S41" s="27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396"/>
    </row>
    <row r="42" spans="1:44">
      <c r="A42" s="371"/>
      <c r="B42" s="372"/>
      <c r="C42" s="373"/>
      <c r="D42" s="162" t="s">
        <v>280</v>
      </c>
      <c r="E42" s="183">
        <f t="shared" ref="E42:E43" si="77">H42+K42+N42+Q42+T42+W42+Z42+AC42+AF42+AI42+AL42+AO42</f>
        <v>0</v>
      </c>
      <c r="F42" s="245">
        <f t="shared" ref="F42:F43" si="78">I42+L42+O42+R42+U42+X42+AA42+AD42+AG42+AJ42+AM42+AP42</f>
        <v>0</v>
      </c>
      <c r="G42" s="245" t="e">
        <f t="shared" si="70"/>
        <v>#DIV/0!</v>
      </c>
      <c r="H42" s="227">
        <v>0</v>
      </c>
      <c r="I42" s="227"/>
      <c r="J42" s="227"/>
      <c r="K42" s="273">
        <v>0</v>
      </c>
      <c r="L42" s="273"/>
      <c r="M42" s="273"/>
      <c r="N42" s="283">
        <v>0</v>
      </c>
      <c r="O42" s="283"/>
      <c r="P42" s="283"/>
      <c r="Q42" s="273"/>
      <c r="R42" s="273"/>
      <c r="S42" s="273"/>
      <c r="T42" s="183">
        <v>0</v>
      </c>
      <c r="U42" s="183">
        <v>0</v>
      </c>
      <c r="V42" s="183">
        <v>0</v>
      </c>
      <c r="W42" s="183"/>
      <c r="X42" s="183"/>
      <c r="Y42" s="183" t="e">
        <f>X42/W42*100</f>
        <v>#DIV/0!</v>
      </c>
      <c r="Z42" s="183"/>
      <c r="AA42" s="183"/>
      <c r="AB42" s="183" t="e">
        <f>AA42/Z42*100</f>
        <v>#DIV/0!</v>
      </c>
      <c r="AC42" s="183"/>
      <c r="AD42" s="183"/>
      <c r="AE42" s="183" t="e">
        <f t="shared" si="29"/>
        <v>#DIV/0!</v>
      </c>
      <c r="AF42" s="183">
        <v>0</v>
      </c>
      <c r="AG42" s="183">
        <v>0</v>
      </c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396"/>
    </row>
    <row r="43" spans="1:44" ht="20.25" customHeight="1">
      <c r="A43" s="371"/>
      <c r="B43" s="372"/>
      <c r="C43" s="373"/>
      <c r="D43" s="164" t="s">
        <v>43</v>
      </c>
      <c r="E43" s="183">
        <f t="shared" si="77"/>
        <v>0</v>
      </c>
      <c r="F43" s="245">
        <f t="shared" si="78"/>
        <v>0</v>
      </c>
      <c r="G43" s="245"/>
      <c r="H43" s="227"/>
      <c r="I43" s="227"/>
      <c r="J43" s="227"/>
      <c r="K43" s="273"/>
      <c r="L43" s="273"/>
      <c r="M43" s="273"/>
      <c r="N43" s="283"/>
      <c r="O43" s="283"/>
      <c r="P43" s="283"/>
      <c r="Q43" s="273"/>
      <c r="R43" s="273"/>
      <c r="S43" s="27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226"/>
    </row>
    <row r="44" spans="1:44" s="161" customFormat="1">
      <c r="A44" s="371" t="s">
        <v>324</v>
      </c>
      <c r="B44" s="372" t="s">
        <v>357</v>
      </c>
      <c r="C44" s="373"/>
      <c r="D44" s="166" t="s">
        <v>41</v>
      </c>
      <c r="E44" s="190">
        <f>SUM(E45:E47)</f>
        <v>1025</v>
      </c>
      <c r="F44" s="244">
        <f>SUM(F45:F47)</f>
        <v>0</v>
      </c>
      <c r="G44" s="244">
        <f t="shared" si="70"/>
        <v>0</v>
      </c>
      <c r="H44" s="263">
        <f t="shared" ref="H44:AP44" si="79">SUM(H45:H47)</f>
        <v>0</v>
      </c>
      <c r="I44" s="263">
        <f t="shared" si="79"/>
        <v>0</v>
      </c>
      <c r="J44" s="263">
        <f t="shared" si="79"/>
        <v>0</v>
      </c>
      <c r="K44" s="272">
        <f t="shared" si="79"/>
        <v>0</v>
      </c>
      <c r="L44" s="272">
        <f t="shared" si="79"/>
        <v>0</v>
      </c>
      <c r="M44" s="272"/>
      <c r="N44" s="282">
        <f t="shared" si="79"/>
        <v>0</v>
      </c>
      <c r="O44" s="282">
        <f t="shared" si="79"/>
        <v>0</v>
      </c>
      <c r="P44" s="282" t="e">
        <f t="shared" si="79"/>
        <v>#DIV/0!</v>
      </c>
      <c r="Q44" s="272">
        <f t="shared" si="79"/>
        <v>0</v>
      </c>
      <c r="R44" s="272">
        <f t="shared" si="79"/>
        <v>0</v>
      </c>
      <c r="S44" s="272">
        <f t="shared" si="79"/>
        <v>0</v>
      </c>
      <c r="T44" s="190">
        <f t="shared" si="79"/>
        <v>1025</v>
      </c>
      <c r="U44" s="190">
        <f t="shared" si="79"/>
        <v>0</v>
      </c>
      <c r="V44" s="190">
        <f t="shared" si="79"/>
        <v>0</v>
      </c>
      <c r="W44" s="190">
        <f t="shared" si="79"/>
        <v>0</v>
      </c>
      <c r="X44" s="190">
        <f t="shared" si="79"/>
        <v>0</v>
      </c>
      <c r="Y44" s="190" t="e">
        <f t="shared" si="79"/>
        <v>#DIV/0!</v>
      </c>
      <c r="Z44" s="190">
        <f t="shared" si="79"/>
        <v>0</v>
      </c>
      <c r="AA44" s="190">
        <f t="shared" si="79"/>
        <v>0</v>
      </c>
      <c r="AB44" s="190">
        <f t="shared" si="79"/>
        <v>0</v>
      </c>
      <c r="AC44" s="190">
        <f t="shared" si="79"/>
        <v>0</v>
      </c>
      <c r="AD44" s="190">
        <f t="shared" si="79"/>
        <v>0</v>
      </c>
      <c r="AE44" s="190"/>
      <c r="AF44" s="190">
        <f t="shared" si="79"/>
        <v>0</v>
      </c>
      <c r="AG44" s="190">
        <f t="shared" si="79"/>
        <v>0</v>
      </c>
      <c r="AH44" s="190">
        <f t="shared" si="79"/>
        <v>0</v>
      </c>
      <c r="AI44" s="190">
        <f t="shared" si="79"/>
        <v>0</v>
      </c>
      <c r="AJ44" s="190">
        <f t="shared" si="79"/>
        <v>0</v>
      </c>
      <c r="AK44" s="190">
        <f t="shared" si="79"/>
        <v>0</v>
      </c>
      <c r="AL44" s="190">
        <f t="shared" si="79"/>
        <v>0</v>
      </c>
      <c r="AM44" s="190">
        <f t="shared" si="79"/>
        <v>0</v>
      </c>
      <c r="AN44" s="190">
        <f t="shared" si="79"/>
        <v>0</v>
      </c>
      <c r="AO44" s="190">
        <f t="shared" si="79"/>
        <v>0</v>
      </c>
      <c r="AP44" s="190">
        <f t="shared" si="79"/>
        <v>0</v>
      </c>
      <c r="AQ44" s="183" t="e">
        <f t="shared" ref="AQ44:AQ46" si="80">AP44/AO44*100</f>
        <v>#DIV/0!</v>
      </c>
      <c r="AR44" s="395"/>
    </row>
    <row r="45" spans="1:44">
      <c r="A45" s="371"/>
      <c r="B45" s="372"/>
      <c r="C45" s="373"/>
      <c r="D45" s="162" t="s">
        <v>2</v>
      </c>
      <c r="E45" s="183">
        <f>H45+K45+N45+Q45+T45+W45+Z45+AC45+AF45+AI45+AL45+AO45</f>
        <v>820</v>
      </c>
      <c r="F45" s="245">
        <f t="shared" si="43"/>
        <v>0</v>
      </c>
      <c r="G45" s="245">
        <f t="shared" si="70"/>
        <v>0</v>
      </c>
      <c r="H45" s="227"/>
      <c r="I45" s="227"/>
      <c r="J45" s="227"/>
      <c r="K45" s="273"/>
      <c r="L45" s="273"/>
      <c r="M45" s="273"/>
      <c r="N45" s="283">
        <v>0</v>
      </c>
      <c r="O45" s="283"/>
      <c r="P45" s="283"/>
      <c r="Q45" s="273">
        <v>0</v>
      </c>
      <c r="R45" s="273"/>
      <c r="S45" s="273"/>
      <c r="T45" s="183">
        <v>820</v>
      </c>
      <c r="U45" s="183"/>
      <c r="V45" s="183"/>
      <c r="W45" s="183"/>
      <c r="X45" s="183"/>
      <c r="Y45" s="183" t="e">
        <f>X45/W45*100</f>
        <v>#DIV/0!</v>
      </c>
      <c r="Z45" s="183">
        <v>0</v>
      </c>
      <c r="AA45" s="183"/>
      <c r="AB45" s="183"/>
      <c r="AC45" s="183">
        <v>0</v>
      </c>
      <c r="AD45" s="183"/>
      <c r="AE45" s="183"/>
      <c r="AF45" s="183">
        <v>0</v>
      </c>
      <c r="AG45" s="183">
        <v>0</v>
      </c>
      <c r="AH45" s="183"/>
      <c r="AI45" s="183"/>
      <c r="AJ45" s="183"/>
      <c r="AK45" s="183"/>
      <c r="AL45" s="183"/>
      <c r="AM45" s="183"/>
      <c r="AN45" s="183"/>
      <c r="AO45" s="183"/>
      <c r="AP45" s="183"/>
      <c r="AQ45" s="183"/>
      <c r="AR45" s="396"/>
    </row>
    <row r="46" spans="1:44">
      <c r="A46" s="371"/>
      <c r="B46" s="372"/>
      <c r="C46" s="373"/>
      <c r="D46" s="162" t="s">
        <v>280</v>
      </c>
      <c r="E46" s="183">
        <f>H46+K46+N46+Q46+T46+W46+Z46+AC46+AF46+AI46+AL46+AO46</f>
        <v>205</v>
      </c>
      <c r="F46" s="245">
        <f>I46+L46+O46+R46+U46+X46+AA46+AD46+AG46+AJ46+AM46+AP46</f>
        <v>0</v>
      </c>
      <c r="G46" s="245">
        <f t="shared" si="70"/>
        <v>0</v>
      </c>
      <c r="H46" s="227"/>
      <c r="I46" s="227"/>
      <c r="J46" s="227"/>
      <c r="K46" s="273"/>
      <c r="L46" s="273"/>
      <c r="M46" s="273"/>
      <c r="N46" s="283"/>
      <c r="O46" s="283"/>
      <c r="P46" s="283" t="e">
        <f>O46/N46*100</f>
        <v>#DIV/0!</v>
      </c>
      <c r="Q46" s="273"/>
      <c r="R46" s="273"/>
      <c r="S46" s="273"/>
      <c r="T46" s="183">
        <v>205</v>
      </c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>
        <v>0</v>
      </c>
      <c r="AG46" s="183"/>
      <c r="AH46" s="183"/>
      <c r="AI46" s="183">
        <v>0</v>
      </c>
      <c r="AJ46" s="183"/>
      <c r="AK46" s="183"/>
      <c r="AL46" s="183">
        <v>0</v>
      </c>
      <c r="AM46" s="183"/>
      <c r="AN46" s="183"/>
      <c r="AO46" s="183">
        <v>0</v>
      </c>
      <c r="AP46" s="183">
        <v>0</v>
      </c>
      <c r="AQ46" s="183" t="e">
        <f t="shared" si="80"/>
        <v>#DIV/0!</v>
      </c>
      <c r="AR46" s="396"/>
    </row>
    <row r="47" spans="1:44">
      <c r="A47" s="371"/>
      <c r="B47" s="372"/>
      <c r="C47" s="373"/>
      <c r="D47" s="164" t="s">
        <v>43</v>
      </c>
      <c r="E47" s="183">
        <f t="shared" ref="E47" si="81">H47+K47+N47+Q47+T47+W47+Z47+AC47+AF47+AI47+AL47+AO47</f>
        <v>0</v>
      </c>
      <c r="F47" s="245">
        <f t="shared" ref="F47" si="82">I47+L47+O47+R47+U47+X47+AA47+AD47+AG47+AJ47+AM47+AP47</f>
        <v>0</v>
      </c>
      <c r="G47" s="245"/>
      <c r="H47" s="227"/>
      <c r="I47" s="227"/>
      <c r="J47" s="227"/>
      <c r="K47" s="273"/>
      <c r="L47" s="273"/>
      <c r="M47" s="273"/>
      <c r="N47" s="283"/>
      <c r="O47" s="283"/>
      <c r="P47" s="283"/>
      <c r="Q47" s="273"/>
      <c r="R47" s="273"/>
      <c r="S47" s="273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183"/>
      <c r="AL47" s="183"/>
      <c r="AM47" s="183"/>
      <c r="AN47" s="183"/>
      <c r="AO47" s="183"/>
      <c r="AP47" s="183"/>
      <c r="AQ47" s="183"/>
      <c r="AR47" s="226"/>
    </row>
    <row r="48" spans="1:44" s="161" customFormat="1" hidden="1">
      <c r="A48" s="371" t="s">
        <v>325</v>
      </c>
      <c r="B48" s="372" t="s">
        <v>300</v>
      </c>
      <c r="C48" s="373"/>
      <c r="D48" s="166" t="s">
        <v>41</v>
      </c>
      <c r="E48" s="190">
        <f>SUM(E49:E51)</f>
        <v>0</v>
      </c>
      <c r="F48" s="244">
        <f t="shared" ref="F48:AQ48" si="83">SUM(F49:F51)</f>
        <v>0</v>
      </c>
      <c r="G48" s="244"/>
      <c r="H48" s="263">
        <f t="shared" si="83"/>
        <v>0</v>
      </c>
      <c r="I48" s="263">
        <f t="shared" si="83"/>
        <v>0</v>
      </c>
      <c r="J48" s="263">
        <f t="shared" si="83"/>
        <v>0</v>
      </c>
      <c r="K48" s="272">
        <f t="shared" si="83"/>
        <v>0</v>
      </c>
      <c r="L48" s="272">
        <f t="shared" si="83"/>
        <v>0</v>
      </c>
      <c r="M48" s="272"/>
      <c r="N48" s="282">
        <f t="shared" si="83"/>
        <v>0</v>
      </c>
      <c r="O48" s="282">
        <f t="shared" si="83"/>
        <v>0</v>
      </c>
      <c r="P48" s="282">
        <f t="shared" si="83"/>
        <v>0</v>
      </c>
      <c r="Q48" s="272">
        <f t="shared" si="83"/>
        <v>0</v>
      </c>
      <c r="R48" s="272">
        <f t="shared" si="83"/>
        <v>0</v>
      </c>
      <c r="S48" s="272">
        <f t="shared" si="83"/>
        <v>0</v>
      </c>
      <c r="T48" s="190">
        <f t="shared" si="83"/>
        <v>0</v>
      </c>
      <c r="U48" s="190">
        <f t="shared" si="83"/>
        <v>0</v>
      </c>
      <c r="V48" s="190">
        <f t="shared" si="83"/>
        <v>0</v>
      </c>
      <c r="W48" s="190">
        <f t="shared" si="83"/>
        <v>0</v>
      </c>
      <c r="X48" s="190">
        <f t="shared" si="83"/>
        <v>0</v>
      </c>
      <c r="Y48" s="190">
        <f t="shared" si="83"/>
        <v>0</v>
      </c>
      <c r="Z48" s="190">
        <f t="shared" si="83"/>
        <v>0</v>
      </c>
      <c r="AA48" s="190">
        <f t="shared" si="83"/>
        <v>0</v>
      </c>
      <c r="AB48" s="190">
        <f t="shared" si="83"/>
        <v>0</v>
      </c>
      <c r="AC48" s="190">
        <f t="shared" si="83"/>
        <v>0</v>
      </c>
      <c r="AD48" s="190">
        <f t="shared" si="83"/>
        <v>0</v>
      </c>
      <c r="AE48" s="190"/>
      <c r="AF48" s="190">
        <f t="shared" si="83"/>
        <v>0</v>
      </c>
      <c r="AG48" s="190">
        <f t="shared" si="83"/>
        <v>0</v>
      </c>
      <c r="AH48" s="190">
        <f t="shared" si="83"/>
        <v>0</v>
      </c>
      <c r="AI48" s="190">
        <f t="shared" si="83"/>
        <v>0</v>
      </c>
      <c r="AJ48" s="190">
        <f t="shared" si="83"/>
        <v>0</v>
      </c>
      <c r="AK48" s="190">
        <f t="shared" si="83"/>
        <v>0</v>
      </c>
      <c r="AL48" s="190">
        <f t="shared" si="83"/>
        <v>0</v>
      </c>
      <c r="AM48" s="190">
        <f t="shared" si="83"/>
        <v>0</v>
      </c>
      <c r="AN48" s="190">
        <f t="shared" si="83"/>
        <v>0</v>
      </c>
      <c r="AO48" s="190">
        <f t="shared" si="83"/>
        <v>0</v>
      </c>
      <c r="AP48" s="190">
        <f t="shared" si="83"/>
        <v>0</v>
      </c>
      <c r="AQ48" s="190">
        <f t="shared" si="83"/>
        <v>0</v>
      </c>
      <c r="AR48" s="395"/>
    </row>
    <row r="49" spans="1:44" hidden="1">
      <c r="A49" s="371"/>
      <c r="B49" s="372"/>
      <c r="C49" s="373"/>
      <c r="D49" s="162" t="s">
        <v>2</v>
      </c>
      <c r="E49" s="183">
        <f t="shared" si="42"/>
        <v>0</v>
      </c>
      <c r="F49" s="245">
        <f t="shared" si="43"/>
        <v>0</v>
      </c>
      <c r="G49" s="245"/>
      <c r="H49" s="227"/>
      <c r="I49" s="227"/>
      <c r="J49" s="227"/>
      <c r="K49" s="273"/>
      <c r="L49" s="273"/>
      <c r="M49" s="273"/>
      <c r="N49" s="283"/>
      <c r="O49" s="283"/>
      <c r="P49" s="283"/>
      <c r="Q49" s="273"/>
      <c r="R49" s="273"/>
      <c r="S49" s="27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396"/>
    </row>
    <row r="50" spans="1:44" hidden="1">
      <c r="A50" s="371"/>
      <c r="B50" s="372"/>
      <c r="C50" s="373"/>
      <c r="D50" s="162" t="s">
        <v>280</v>
      </c>
      <c r="E50" s="183">
        <v>0</v>
      </c>
      <c r="F50" s="245">
        <v>0</v>
      </c>
      <c r="G50" s="245"/>
      <c r="H50" s="227"/>
      <c r="I50" s="227"/>
      <c r="J50" s="227"/>
      <c r="K50" s="273"/>
      <c r="L50" s="273"/>
      <c r="M50" s="273"/>
      <c r="N50" s="283"/>
      <c r="O50" s="283"/>
      <c r="P50" s="283"/>
      <c r="Q50" s="273"/>
      <c r="R50" s="273"/>
      <c r="S50" s="273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>
        <v>0</v>
      </c>
      <c r="AJ50" s="183">
        <v>0</v>
      </c>
      <c r="AK50" s="183" t="s">
        <v>338</v>
      </c>
      <c r="AL50" s="183">
        <v>0</v>
      </c>
      <c r="AM50" s="183"/>
      <c r="AN50" s="183"/>
      <c r="AO50" s="183">
        <v>0</v>
      </c>
      <c r="AP50" s="183"/>
      <c r="AQ50" s="183"/>
      <c r="AR50" s="396"/>
    </row>
    <row r="51" spans="1:44" hidden="1">
      <c r="A51" s="371"/>
      <c r="B51" s="372"/>
      <c r="C51" s="373"/>
      <c r="D51" s="164" t="s">
        <v>43</v>
      </c>
      <c r="E51" s="183">
        <f t="shared" ref="E51" si="84">H51+K51+N51+Q51+T51+W51+Z51+AC51+AF51+AI51+AL51+AO51</f>
        <v>0</v>
      </c>
      <c r="F51" s="245">
        <f t="shared" ref="F51" si="85">I51+L51+O51+R51+U51+X51+AA51+AD51+AG51+AJ51+AM51+AP51</f>
        <v>0</v>
      </c>
      <c r="G51" s="245"/>
      <c r="H51" s="227"/>
      <c r="I51" s="227"/>
      <c r="J51" s="227"/>
      <c r="K51" s="273"/>
      <c r="L51" s="273"/>
      <c r="M51" s="273"/>
      <c r="N51" s="283"/>
      <c r="O51" s="283"/>
      <c r="P51" s="283"/>
      <c r="Q51" s="273"/>
      <c r="R51" s="273"/>
      <c r="S51" s="27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3"/>
      <c r="AK51" s="183"/>
      <c r="AL51" s="183"/>
      <c r="AM51" s="183"/>
      <c r="AN51" s="183"/>
      <c r="AO51" s="183"/>
      <c r="AP51" s="183"/>
      <c r="AQ51" s="183"/>
      <c r="AR51" s="226"/>
    </row>
    <row r="52" spans="1:44" s="161" customFormat="1" hidden="1">
      <c r="A52" s="371" t="s">
        <v>326</v>
      </c>
      <c r="B52" s="372" t="s">
        <v>301</v>
      </c>
      <c r="C52" s="373"/>
      <c r="D52" s="166" t="s">
        <v>41</v>
      </c>
      <c r="E52" s="190">
        <f>SUM(E53:E55)</f>
        <v>0</v>
      </c>
      <c r="F52" s="244">
        <f t="shared" ref="F52:AQ52" si="86">SUM(F53:F55)</f>
        <v>0</v>
      </c>
      <c r="G52" s="244"/>
      <c r="H52" s="263">
        <f t="shared" si="86"/>
        <v>0</v>
      </c>
      <c r="I52" s="263">
        <f t="shared" si="86"/>
        <v>0</v>
      </c>
      <c r="J52" s="263">
        <f t="shared" si="86"/>
        <v>0</v>
      </c>
      <c r="K52" s="272">
        <f t="shared" si="86"/>
        <v>0</v>
      </c>
      <c r="L52" s="272">
        <f t="shared" si="86"/>
        <v>0</v>
      </c>
      <c r="M52" s="272"/>
      <c r="N52" s="282">
        <f t="shared" si="86"/>
        <v>0</v>
      </c>
      <c r="O52" s="282">
        <f t="shared" si="86"/>
        <v>0</v>
      </c>
      <c r="P52" s="282">
        <f t="shared" si="86"/>
        <v>0</v>
      </c>
      <c r="Q52" s="272">
        <f t="shared" si="86"/>
        <v>0</v>
      </c>
      <c r="R52" s="272">
        <f t="shared" si="86"/>
        <v>0</v>
      </c>
      <c r="S52" s="272">
        <f t="shared" si="86"/>
        <v>0</v>
      </c>
      <c r="T52" s="190">
        <f t="shared" si="86"/>
        <v>0</v>
      </c>
      <c r="U52" s="190">
        <f t="shared" si="86"/>
        <v>0</v>
      </c>
      <c r="V52" s="190">
        <f t="shared" si="86"/>
        <v>0</v>
      </c>
      <c r="W52" s="190">
        <f t="shared" si="86"/>
        <v>0</v>
      </c>
      <c r="X52" s="190">
        <f t="shared" si="86"/>
        <v>0</v>
      </c>
      <c r="Y52" s="190">
        <f t="shared" si="86"/>
        <v>0</v>
      </c>
      <c r="Z52" s="190">
        <f t="shared" si="86"/>
        <v>0</v>
      </c>
      <c r="AA52" s="190">
        <f t="shared" si="86"/>
        <v>0</v>
      </c>
      <c r="AB52" s="190">
        <f t="shared" si="86"/>
        <v>0</v>
      </c>
      <c r="AC52" s="190">
        <f t="shared" si="86"/>
        <v>0</v>
      </c>
      <c r="AD52" s="190">
        <f t="shared" si="86"/>
        <v>0</v>
      </c>
      <c r="AE52" s="190"/>
      <c r="AF52" s="190">
        <f t="shared" si="86"/>
        <v>0</v>
      </c>
      <c r="AG52" s="190">
        <f t="shared" si="86"/>
        <v>0</v>
      </c>
      <c r="AH52" s="190">
        <f t="shared" si="86"/>
        <v>0</v>
      </c>
      <c r="AI52" s="190">
        <f t="shared" si="86"/>
        <v>0</v>
      </c>
      <c r="AJ52" s="190">
        <f t="shared" si="86"/>
        <v>0</v>
      </c>
      <c r="AK52" s="190">
        <f t="shared" si="86"/>
        <v>0</v>
      </c>
      <c r="AL52" s="190">
        <f t="shared" si="86"/>
        <v>0</v>
      </c>
      <c r="AM52" s="190">
        <f t="shared" si="86"/>
        <v>0</v>
      </c>
      <c r="AN52" s="190">
        <f t="shared" si="86"/>
        <v>0</v>
      </c>
      <c r="AO52" s="190">
        <f t="shared" si="86"/>
        <v>0</v>
      </c>
      <c r="AP52" s="190">
        <f t="shared" si="86"/>
        <v>0</v>
      </c>
      <c r="AQ52" s="190">
        <f t="shared" si="86"/>
        <v>0</v>
      </c>
      <c r="AR52" s="395"/>
    </row>
    <row r="53" spans="1:44" hidden="1">
      <c r="A53" s="371"/>
      <c r="B53" s="372"/>
      <c r="C53" s="373"/>
      <c r="D53" s="162" t="s">
        <v>2</v>
      </c>
      <c r="E53" s="183">
        <f t="shared" si="42"/>
        <v>0</v>
      </c>
      <c r="F53" s="245">
        <f t="shared" si="43"/>
        <v>0</v>
      </c>
      <c r="G53" s="245"/>
      <c r="H53" s="227"/>
      <c r="I53" s="227"/>
      <c r="J53" s="227"/>
      <c r="K53" s="273"/>
      <c r="L53" s="273"/>
      <c r="M53" s="273"/>
      <c r="N53" s="283"/>
      <c r="O53" s="283"/>
      <c r="P53" s="283"/>
      <c r="Q53" s="273"/>
      <c r="R53" s="273"/>
      <c r="S53" s="27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396"/>
    </row>
    <row r="54" spans="1:44" hidden="1">
      <c r="A54" s="371"/>
      <c r="B54" s="372"/>
      <c r="C54" s="373"/>
      <c r="D54" s="162" t="s">
        <v>280</v>
      </c>
      <c r="E54" s="183">
        <f t="shared" ref="E54:E55" si="87">H54+K54+N54+Q54+T54+W54+Z54+AC54+AF54+AI54+AL54+AO54</f>
        <v>0</v>
      </c>
      <c r="F54" s="245">
        <f t="shared" ref="F54:F55" si="88">I54+L54+O54+R54+U54+X54+AA54+AD54+AG54+AJ54+AM54+AP54</f>
        <v>0</v>
      </c>
      <c r="G54" s="245"/>
      <c r="H54" s="227"/>
      <c r="I54" s="227"/>
      <c r="J54" s="227"/>
      <c r="K54" s="273"/>
      <c r="L54" s="273"/>
      <c r="M54" s="273"/>
      <c r="N54" s="283"/>
      <c r="O54" s="283"/>
      <c r="P54" s="283"/>
      <c r="Q54" s="273"/>
      <c r="R54" s="273"/>
      <c r="S54" s="27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3"/>
      <c r="AK54" s="183"/>
      <c r="AL54" s="183"/>
      <c r="AM54" s="183"/>
      <c r="AN54" s="183"/>
      <c r="AO54" s="183"/>
      <c r="AP54" s="183"/>
      <c r="AQ54" s="183"/>
      <c r="AR54" s="396"/>
    </row>
    <row r="55" spans="1:44" hidden="1">
      <c r="A55" s="371"/>
      <c r="B55" s="372"/>
      <c r="C55" s="373"/>
      <c r="D55" s="164" t="s">
        <v>43</v>
      </c>
      <c r="E55" s="183">
        <f t="shared" si="87"/>
        <v>0</v>
      </c>
      <c r="F55" s="245">
        <f t="shared" si="88"/>
        <v>0</v>
      </c>
      <c r="G55" s="245"/>
      <c r="H55" s="227"/>
      <c r="I55" s="227"/>
      <c r="J55" s="227"/>
      <c r="K55" s="273"/>
      <c r="L55" s="273"/>
      <c r="M55" s="273"/>
      <c r="N55" s="283"/>
      <c r="O55" s="283"/>
      <c r="P55" s="283"/>
      <c r="Q55" s="273"/>
      <c r="R55" s="273"/>
      <c r="S55" s="273"/>
      <c r="T55" s="183"/>
      <c r="U55" s="183"/>
      <c r="V55" s="183"/>
      <c r="W55" s="183"/>
      <c r="X55" s="183"/>
      <c r="Y55" s="183"/>
      <c r="Z55" s="183"/>
      <c r="AA55" s="183"/>
      <c r="AB55" s="183"/>
      <c r="AC55" s="183"/>
      <c r="AD55" s="183"/>
      <c r="AE55" s="183"/>
      <c r="AF55" s="183"/>
      <c r="AG55" s="183"/>
      <c r="AH55" s="183"/>
      <c r="AI55" s="183"/>
      <c r="AJ55" s="183"/>
      <c r="AK55" s="183"/>
      <c r="AL55" s="183"/>
      <c r="AM55" s="183"/>
      <c r="AN55" s="183"/>
      <c r="AO55" s="183"/>
      <c r="AP55" s="183"/>
      <c r="AQ55" s="183"/>
      <c r="AR55" s="396"/>
    </row>
    <row r="56" spans="1:44" s="161" customFormat="1" hidden="1">
      <c r="A56" s="371" t="s">
        <v>327</v>
      </c>
      <c r="B56" s="372" t="s">
        <v>319</v>
      </c>
      <c r="C56" s="373"/>
      <c r="D56" s="166" t="s">
        <v>41</v>
      </c>
      <c r="E56" s="190">
        <f>SUM(E57:E59)</f>
        <v>0</v>
      </c>
      <c r="F56" s="244">
        <f t="shared" ref="F56:AQ56" si="89">SUM(F57:F59)</f>
        <v>0</v>
      </c>
      <c r="G56" s="244"/>
      <c r="H56" s="263">
        <f t="shared" si="89"/>
        <v>0</v>
      </c>
      <c r="I56" s="263">
        <f t="shared" si="89"/>
        <v>0</v>
      </c>
      <c r="J56" s="263">
        <f t="shared" si="89"/>
        <v>0</v>
      </c>
      <c r="K56" s="272">
        <f t="shared" si="89"/>
        <v>0</v>
      </c>
      <c r="L56" s="272">
        <f t="shared" si="89"/>
        <v>0</v>
      </c>
      <c r="M56" s="272"/>
      <c r="N56" s="282">
        <f t="shared" si="89"/>
        <v>0</v>
      </c>
      <c r="O56" s="282">
        <f t="shared" si="89"/>
        <v>0</v>
      </c>
      <c r="P56" s="282">
        <f t="shared" si="89"/>
        <v>0</v>
      </c>
      <c r="Q56" s="272">
        <f t="shared" si="89"/>
        <v>0</v>
      </c>
      <c r="R56" s="272">
        <f t="shared" si="89"/>
        <v>0</v>
      </c>
      <c r="S56" s="272">
        <f t="shared" si="89"/>
        <v>0</v>
      </c>
      <c r="T56" s="190">
        <f t="shared" si="89"/>
        <v>0</v>
      </c>
      <c r="U56" s="190">
        <f t="shared" si="89"/>
        <v>0</v>
      </c>
      <c r="V56" s="190">
        <f t="shared" si="89"/>
        <v>0</v>
      </c>
      <c r="W56" s="190">
        <f t="shared" si="89"/>
        <v>0</v>
      </c>
      <c r="X56" s="190">
        <f t="shared" si="89"/>
        <v>0</v>
      </c>
      <c r="Y56" s="190">
        <f t="shared" si="89"/>
        <v>0</v>
      </c>
      <c r="Z56" s="190">
        <f t="shared" si="89"/>
        <v>0</v>
      </c>
      <c r="AA56" s="190">
        <f t="shared" si="89"/>
        <v>0</v>
      </c>
      <c r="AB56" s="190">
        <f t="shared" si="89"/>
        <v>0</v>
      </c>
      <c r="AC56" s="190">
        <f t="shared" si="89"/>
        <v>0</v>
      </c>
      <c r="AD56" s="190">
        <f t="shared" si="89"/>
        <v>0</v>
      </c>
      <c r="AE56" s="190"/>
      <c r="AF56" s="190">
        <f t="shared" si="89"/>
        <v>0</v>
      </c>
      <c r="AG56" s="190">
        <f t="shared" si="89"/>
        <v>0</v>
      </c>
      <c r="AH56" s="190">
        <f t="shared" si="89"/>
        <v>0</v>
      </c>
      <c r="AI56" s="190">
        <f t="shared" si="89"/>
        <v>0</v>
      </c>
      <c r="AJ56" s="190">
        <f t="shared" si="89"/>
        <v>0</v>
      </c>
      <c r="AK56" s="190">
        <f t="shared" si="89"/>
        <v>0</v>
      </c>
      <c r="AL56" s="190">
        <f t="shared" si="89"/>
        <v>0</v>
      </c>
      <c r="AM56" s="190">
        <f t="shared" si="89"/>
        <v>0</v>
      </c>
      <c r="AN56" s="190">
        <f t="shared" si="89"/>
        <v>0</v>
      </c>
      <c r="AO56" s="190">
        <f t="shared" si="89"/>
        <v>0</v>
      </c>
      <c r="AP56" s="190">
        <f t="shared" si="89"/>
        <v>0</v>
      </c>
      <c r="AQ56" s="190">
        <f t="shared" si="89"/>
        <v>0</v>
      </c>
      <c r="AR56" s="246"/>
    </row>
    <row r="57" spans="1:44" hidden="1">
      <c r="A57" s="371"/>
      <c r="B57" s="372"/>
      <c r="C57" s="373"/>
      <c r="D57" s="162" t="s">
        <v>2</v>
      </c>
      <c r="E57" s="183">
        <f t="shared" si="42"/>
        <v>0</v>
      </c>
      <c r="F57" s="245">
        <f t="shared" si="43"/>
        <v>0</v>
      </c>
      <c r="G57" s="245"/>
      <c r="H57" s="227"/>
      <c r="I57" s="227"/>
      <c r="J57" s="227"/>
      <c r="K57" s="273"/>
      <c r="L57" s="273"/>
      <c r="M57" s="273"/>
      <c r="N57" s="283"/>
      <c r="O57" s="283"/>
      <c r="P57" s="283"/>
      <c r="Q57" s="273"/>
      <c r="R57" s="273"/>
      <c r="S57" s="273"/>
      <c r="T57" s="183"/>
      <c r="U57" s="183"/>
      <c r="V57" s="183"/>
      <c r="W57" s="183"/>
      <c r="X57" s="183"/>
      <c r="Y57" s="183"/>
      <c r="Z57" s="183"/>
      <c r="AA57" s="183"/>
      <c r="AB57" s="183"/>
      <c r="AC57" s="183"/>
      <c r="AD57" s="183"/>
      <c r="AE57" s="183"/>
      <c r="AF57" s="183"/>
      <c r="AG57" s="183"/>
      <c r="AH57" s="183"/>
      <c r="AI57" s="183"/>
      <c r="AJ57" s="183"/>
      <c r="AK57" s="183"/>
      <c r="AL57" s="183"/>
      <c r="AM57" s="183"/>
      <c r="AN57" s="183"/>
      <c r="AO57" s="183"/>
      <c r="AP57" s="183"/>
      <c r="AQ57" s="183"/>
      <c r="AR57" s="226"/>
    </row>
    <row r="58" spans="1:44" hidden="1">
      <c r="A58" s="371"/>
      <c r="B58" s="372"/>
      <c r="C58" s="373"/>
      <c r="D58" s="162" t="s">
        <v>280</v>
      </c>
      <c r="E58" s="183">
        <f t="shared" ref="E58:E59" si="90">H58+K58+N58+Q58+T58+W58+Z58+AC58+AF58+AI58+AL58+AO58</f>
        <v>0</v>
      </c>
      <c r="F58" s="245">
        <f t="shared" ref="F58:F59" si="91">I58+L58+O58+R58+U58+X58+AA58+AD58+AG58+AJ58+AM58+AP58</f>
        <v>0</v>
      </c>
      <c r="G58" s="245"/>
      <c r="H58" s="227"/>
      <c r="I58" s="227"/>
      <c r="J58" s="227"/>
      <c r="K58" s="273"/>
      <c r="L58" s="273"/>
      <c r="M58" s="273"/>
      <c r="N58" s="283"/>
      <c r="O58" s="283"/>
      <c r="P58" s="283"/>
      <c r="Q58" s="273"/>
      <c r="R58" s="273"/>
      <c r="S58" s="273"/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3"/>
      <c r="AK58" s="183"/>
      <c r="AL58" s="183"/>
      <c r="AM58" s="183"/>
      <c r="AN58" s="183"/>
      <c r="AO58" s="183"/>
      <c r="AP58" s="183"/>
      <c r="AQ58" s="183"/>
      <c r="AR58" s="226"/>
    </row>
    <row r="59" spans="1:44" hidden="1">
      <c r="A59" s="371"/>
      <c r="B59" s="372"/>
      <c r="C59" s="373"/>
      <c r="D59" s="164" t="s">
        <v>43</v>
      </c>
      <c r="E59" s="183">
        <f t="shared" si="90"/>
        <v>0</v>
      </c>
      <c r="F59" s="245">
        <f t="shared" si="91"/>
        <v>0</v>
      </c>
      <c r="G59" s="245"/>
      <c r="H59" s="227"/>
      <c r="I59" s="227"/>
      <c r="J59" s="227"/>
      <c r="K59" s="273"/>
      <c r="L59" s="273"/>
      <c r="M59" s="273"/>
      <c r="N59" s="283"/>
      <c r="O59" s="283"/>
      <c r="P59" s="283"/>
      <c r="Q59" s="273"/>
      <c r="R59" s="273"/>
      <c r="S59" s="27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3"/>
      <c r="AK59" s="183"/>
      <c r="AL59" s="183"/>
      <c r="AM59" s="183"/>
      <c r="AN59" s="183"/>
      <c r="AO59" s="183"/>
      <c r="AP59" s="183"/>
      <c r="AQ59" s="183"/>
      <c r="AR59" s="226"/>
    </row>
    <row r="60" spans="1:44" s="161" customFormat="1">
      <c r="A60" s="371" t="s">
        <v>325</v>
      </c>
      <c r="B60" s="372" t="s">
        <v>300</v>
      </c>
      <c r="C60" s="373"/>
      <c r="D60" s="166" t="s">
        <v>41</v>
      </c>
      <c r="E60" s="190">
        <f>SUM(E61:E63)</f>
        <v>0</v>
      </c>
      <c r="F60" s="244">
        <f t="shared" ref="F60" si="92">SUM(F61:F63)</f>
        <v>0</v>
      </c>
      <c r="G60" s="245" t="e">
        <f t="shared" si="70"/>
        <v>#DIV/0!</v>
      </c>
      <c r="H60" s="263">
        <f t="shared" ref="H60:AQ60" si="93">SUM(H61:H63)</f>
        <v>0</v>
      </c>
      <c r="I60" s="263">
        <f t="shared" si="93"/>
        <v>0</v>
      </c>
      <c r="J60" s="263">
        <f t="shared" si="93"/>
        <v>0</v>
      </c>
      <c r="K60" s="272">
        <f t="shared" si="93"/>
        <v>0</v>
      </c>
      <c r="L60" s="272">
        <f t="shared" si="93"/>
        <v>0</v>
      </c>
      <c r="M60" s="272" t="e">
        <f t="shared" si="27"/>
        <v>#DIV/0!</v>
      </c>
      <c r="N60" s="282">
        <f t="shared" si="93"/>
        <v>0</v>
      </c>
      <c r="O60" s="282">
        <f t="shared" si="93"/>
        <v>0</v>
      </c>
      <c r="P60" s="282">
        <f t="shared" si="93"/>
        <v>0</v>
      </c>
      <c r="Q60" s="272">
        <f t="shared" si="93"/>
        <v>0</v>
      </c>
      <c r="R60" s="272">
        <f t="shared" si="93"/>
        <v>0</v>
      </c>
      <c r="S60" s="272">
        <f t="shared" si="93"/>
        <v>0</v>
      </c>
      <c r="T60" s="190">
        <f t="shared" si="93"/>
        <v>0</v>
      </c>
      <c r="U60" s="190">
        <f t="shared" si="93"/>
        <v>0</v>
      </c>
      <c r="V60" s="190">
        <f t="shared" si="93"/>
        <v>0</v>
      </c>
      <c r="W60" s="190">
        <f t="shared" si="93"/>
        <v>0</v>
      </c>
      <c r="X60" s="190">
        <f t="shared" si="93"/>
        <v>0</v>
      </c>
      <c r="Y60" s="190" t="e">
        <f t="shared" si="93"/>
        <v>#DIV/0!</v>
      </c>
      <c r="Z60" s="190">
        <f t="shared" si="93"/>
        <v>0</v>
      </c>
      <c r="AA60" s="190">
        <f t="shared" si="93"/>
        <v>0</v>
      </c>
      <c r="AB60" s="190" t="e">
        <f t="shared" si="93"/>
        <v>#DIV/0!</v>
      </c>
      <c r="AC60" s="190">
        <f t="shared" si="93"/>
        <v>0</v>
      </c>
      <c r="AD60" s="190">
        <f t="shared" si="93"/>
        <v>0</v>
      </c>
      <c r="AE60" s="190"/>
      <c r="AF60" s="190">
        <f t="shared" si="93"/>
        <v>0</v>
      </c>
      <c r="AG60" s="190">
        <f t="shared" si="93"/>
        <v>0</v>
      </c>
      <c r="AH60" s="190">
        <f t="shared" si="93"/>
        <v>0</v>
      </c>
      <c r="AI60" s="190">
        <f t="shared" si="93"/>
        <v>0</v>
      </c>
      <c r="AJ60" s="190">
        <f t="shared" si="93"/>
        <v>0</v>
      </c>
      <c r="AK60" s="190">
        <f t="shared" si="93"/>
        <v>0</v>
      </c>
      <c r="AL60" s="190">
        <f t="shared" si="93"/>
        <v>0</v>
      </c>
      <c r="AM60" s="190">
        <f t="shared" si="93"/>
        <v>0</v>
      </c>
      <c r="AN60" s="190">
        <f t="shared" si="93"/>
        <v>0</v>
      </c>
      <c r="AO60" s="190">
        <f t="shared" si="93"/>
        <v>0</v>
      </c>
      <c r="AP60" s="190">
        <f t="shared" si="93"/>
        <v>0</v>
      </c>
      <c r="AQ60" s="190">
        <f t="shared" si="93"/>
        <v>0</v>
      </c>
      <c r="AR60" s="246"/>
    </row>
    <row r="61" spans="1:44">
      <c r="A61" s="371"/>
      <c r="B61" s="372"/>
      <c r="C61" s="373"/>
      <c r="D61" s="162" t="s">
        <v>2</v>
      </c>
      <c r="E61" s="183">
        <f t="shared" ref="E61:E63" si="94">H61+K61+N61+Q61+T61+W61+Z61+AC61+AF61+AI61+AL61+AO61</f>
        <v>0</v>
      </c>
      <c r="F61" s="245">
        <f>I61+L61+O61+R61+U61+X61+AA61+AD61+AG61+AJ61+AM61+AP61</f>
        <v>0</v>
      </c>
      <c r="G61" s="245" t="e">
        <f>F61/E61*100</f>
        <v>#DIV/0!</v>
      </c>
      <c r="H61" s="227"/>
      <c r="I61" s="227"/>
      <c r="J61" s="227"/>
      <c r="K61" s="273"/>
      <c r="L61" s="273"/>
      <c r="M61" s="273" t="e">
        <f t="shared" si="27"/>
        <v>#DIV/0!</v>
      </c>
      <c r="N61" s="283"/>
      <c r="O61" s="283"/>
      <c r="P61" s="283"/>
      <c r="Q61" s="273">
        <v>0</v>
      </c>
      <c r="R61" s="273"/>
      <c r="S61" s="273"/>
      <c r="T61" s="183"/>
      <c r="U61" s="183"/>
      <c r="V61" s="183"/>
      <c r="W61" s="183"/>
      <c r="X61" s="183"/>
      <c r="Y61" s="183" t="e">
        <f>X61/W61*100</f>
        <v>#DIV/0!</v>
      </c>
      <c r="Z61" s="183">
        <v>0</v>
      </c>
      <c r="AA61" s="183">
        <v>0</v>
      </c>
      <c r="AB61" s="183" t="e">
        <f>AA61/Z61*100</f>
        <v>#DIV/0!</v>
      </c>
      <c r="AC61" s="183"/>
      <c r="AD61" s="183"/>
      <c r="AE61" s="183"/>
      <c r="AF61" s="183"/>
      <c r="AG61" s="183"/>
      <c r="AH61" s="183"/>
      <c r="AI61" s="183"/>
      <c r="AJ61" s="183"/>
      <c r="AK61" s="183"/>
      <c r="AL61" s="183"/>
      <c r="AM61" s="183"/>
      <c r="AN61" s="183"/>
      <c r="AO61" s="183"/>
      <c r="AP61" s="183"/>
      <c r="AQ61" s="183"/>
      <c r="AR61" s="226"/>
    </row>
    <row r="62" spans="1:44">
      <c r="A62" s="371"/>
      <c r="B62" s="372"/>
      <c r="C62" s="373"/>
      <c r="D62" s="162" t="s">
        <v>280</v>
      </c>
      <c r="E62" s="183">
        <f t="shared" si="94"/>
        <v>0</v>
      </c>
      <c r="F62" s="245">
        <f t="shared" ref="F62:F63" si="95">I62+L62+O62+R62+U62+X62+AA62+AD62+AG62+AJ62+AM62+AP62</f>
        <v>0</v>
      </c>
      <c r="G62" s="245"/>
      <c r="H62" s="227"/>
      <c r="I62" s="227"/>
      <c r="J62" s="227"/>
      <c r="K62" s="273"/>
      <c r="L62" s="273"/>
      <c r="M62" s="273"/>
      <c r="N62" s="283"/>
      <c r="O62" s="283"/>
      <c r="P62" s="283"/>
      <c r="Q62" s="273"/>
      <c r="R62" s="273"/>
      <c r="S62" s="27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83"/>
      <c r="AK62" s="183"/>
      <c r="AL62" s="183"/>
      <c r="AM62" s="183"/>
      <c r="AN62" s="183"/>
      <c r="AO62" s="183"/>
      <c r="AP62" s="183"/>
      <c r="AQ62" s="183"/>
      <c r="AR62" s="226"/>
    </row>
    <row r="63" spans="1:44">
      <c r="A63" s="371"/>
      <c r="B63" s="372"/>
      <c r="C63" s="373"/>
      <c r="D63" s="164" t="s">
        <v>43</v>
      </c>
      <c r="E63" s="183">
        <f t="shared" si="94"/>
        <v>0</v>
      </c>
      <c r="F63" s="245">
        <f t="shared" si="95"/>
        <v>0</v>
      </c>
      <c r="G63" s="245"/>
      <c r="H63" s="227"/>
      <c r="I63" s="227"/>
      <c r="J63" s="227"/>
      <c r="K63" s="273"/>
      <c r="L63" s="273"/>
      <c r="M63" s="273"/>
      <c r="N63" s="283"/>
      <c r="O63" s="283"/>
      <c r="P63" s="283"/>
      <c r="Q63" s="273"/>
      <c r="R63" s="273"/>
      <c r="S63" s="27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3"/>
      <c r="AK63" s="183"/>
      <c r="AL63" s="183"/>
      <c r="AM63" s="183"/>
      <c r="AN63" s="183"/>
      <c r="AO63" s="183"/>
      <c r="AP63" s="183"/>
      <c r="AQ63" s="183"/>
      <c r="AR63" s="226"/>
    </row>
    <row r="64" spans="1:44" s="230" customFormat="1">
      <c r="A64" s="374" t="s">
        <v>328</v>
      </c>
      <c r="B64" s="375"/>
      <c r="C64" s="397"/>
      <c r="D64" s="228" t="s">
        <v>41</v>
      </c>
      <c r="E64" s="247">
        <f>SUM(E65:E67)</f>
        <v>3912.2999999999997</v>
      </c>
      <c r="F64" s="244">
        <f t="shared" ref="F64:AP64" si="96">SUM(F65:F67)</f>
        <v>608.79999999999995</v>
      </c>
      <c r="G64" s="244">
        <f t="shared" ref="G64:G66" si="97">F64/E64*100</f>
        <v>15.561178846202999</v>
      </c>
      <c r="H64" s="263">
        <f t="shared" si="96"/>
        <v>608.79999999999995</v>
      </c>
      <c r="I64" s="263">
        <f t="shared" si="96"/>
        <v>608.79999999999995</v>
      </c>
      <c r="J64" s="263">
        <f t="shared" si="96"/>
        <v>100</v>
      </c>
      <c r="K64" s="272">
        <f t="shared" si="96"/>
        <v>932.4</v>
      </c>
      <c r="L64" s="272">
        <f t="shared" si="96"/>
        <v>0</v>
      </c>
      <c r="M64" s="272">
        <f t="shared" si="27"/>
        <v>0</v>
      </c>
      <c r="N64" s="282">
        <f t="shared" si="96"/>
        <v>1346.1</v>
      </c>
      <c r="O64" s="282">
        <f t="shared" si="96"/>
        <v>0</v>
      </c>
      <c r="P64" s="283">
        <f t="shared" ref="P64" si="98">O64/N64*100</f>
        <v>0</v>
      </c>
      <c r="Q64" s="272">
        <f t="shared" si="96"/>
        <v>0</v>
      </c>
      <c r="R64" s="272">
        <f t="shared" si="96"/>
        <v>0</v>
      </c>
      <c r="S64" s="273" t="e">
        <f>R64/Q64*100</f>
        <v>#DIV/0!</v>
      </c>
      <c r="T64" s="247">
        <f t="shared" si="96"/>
        <v>1025</v>
      </c>
      <c r="U64" s="247">
        <f t="shared" si="96"/>
        <v>0</v>
      </c>
      <c r="V64" s="247" t="e">
        <f t="shared" si="96"/>
        <v>#DIV/0!</v>
      </c>
      <c r="W64" s="247">
        <f t="shared" si="96"/>
        <v>0</v>
      </c>
      <c r="X64" s="247">
        <f t="shared" si="96"/>
        <v>0</v>
      </c>
      <c r="Y64" s="229" t="e">
        <f>X64/W64*100</f>
        <v>#DIV/0!</v>
      </c>
      <c r="Z64" s="247">
        <f t="shared" si="96"/>
        <v>0</v>
      </c>
      <c r="AA64" s="247">
        <f t="shared" si="96"/>
        <v>0</v>
      </c>
      <c r="AB64" s="229" t="e">
        <f t="shared" ref="AB64:AB66" si="99">AA64/Z64*100</f>
        <v>#DIV/0!</v>
      </c>
      <c r="AC64" s="247">
        <f t="shared" si="96"/>
        <v>0</v>
      </c>
      <c r="AD64" s="247">
        <f t="shared" si="96"/>
        <v>0</v>
      </c>
      <c r="AE64" s="247" t="e">
        <f t="shared" si="29"/>
        <v>#DIV/0!</v>
      </c>
      <c r="AF64" s="247">
        <f t="shared" si="96"/>
        <v>0</v>
      </c>
      <c r="AG64" s="247">
        <f t="shared" si="96"/>
        <v>0</v>
      </c>
      <c r="AH64" s="247">
        <f t="shared" si="96"/>
        <v>0</v>
      </c>
      <c r="AI64" s="247">
        <f t="shared" si="96"/>
        <v>0</v>
      </c>
      <c r="AJ64" s="247">
        <f t="shared" si="96"/>
        <v>0</v>
      </c>
      <c r="AK64" s="229" t="e">
        <f t="shared" ref="AK64" si="100">AJ64/AI64*100</f>
        <v>#DIV/0!</v>
      </c>
      <c r="AL64" s="247">
        <f t="shared" si="96"/>
        <v>0</v>
      </c>
      <c r="AM64" s="247">
        <f t="shared" si="96"/>
        <v>0</v>
      </c>
      <c r="AN64" s="247" t="e">
        <f t="shared" si="96"/>
        <v>#DIV/0!</v>
      </c>
      <c r="AO64" s="247">
        <f t="shared" si="96"/>
        <v>0</v>
      </c>
      <c r="AP64" s="247">
        <f t="shared" si="96"/>
        <v>0</v>
      </c>
      <c r="AQ64" s="229" t="e">
        <f t="shared" ref="AQ64:AQ70" si="101">AP64/AO64*100</f>
        <v>#DIV/0!</v>
      </c>
      <c r="AR64" s="380"/>
    </row>
    <row r="65" spans="1:44" s="232" customFormat="1">
      <c r="A65" s="376"/>
      <c r="B65" s="377"/>
      <c r="C65" s="398"/>
      <c r="D65" s="231" t="s">
        <v>2</v>
      </c>
      <c r="E65" s="229">
        <f>E29+E37+E41+E45+E49+E53+E57+E61</f>
        <v>820</v>
      </c>
      <c r="F65" s="245">
        <f>F29+F37+F41+F45+F49+F53+F57+F61</f>
        <v>0</v>
      </c>
      <c r="G65" s="245">
        <f t="shared" si="97"/>
        <v>0</v>
      </c>
      <c r="H65" s="227">
        <f>H29+H37+H41+H45+H49+H53+H57+H61</f>
        <v>0</v>
      </c>
      <c r="I65" s="227">
        <f>I29+I37+I41+I45+I49+I53+I57+I61</f>
        <v>0</v>
      </c>
      <c r="J65" s="227"/>
      <c r="K65" s="273">
        <f>K29+K37+K41+K45+K49+K53+K57+K61</f>
        <v>0</v>
      </c>
      <c r="L65" s="273">
        <f>L29+L37+L41+L45+L49+L53+L57+L61</f>
        <v>0</v>
      </c>
      <c r="M65" s="273" t="e">
        <f t="shared" si="27"/>
        <v>#DIV/0!</v>
      </c>
      <c r="N65" s="283">
        <f t="shared" ref="N65:AA65" si="102">N29+N37+N41+N45+N49+N53+N57+N61</f>
        <v>0</v>
      </c>
      <c r="O65" s="283">
        <f t="shared" si="102"/>
        <v>0</v>
      </c>
      <c r="P65" s="283">
        <f t="shared" si="102"/>
        <v>0</v>
      </c>
      <c r="Q65" s="273">
        <f t="shared" si="102"/>
        <v>0</v>
      </c>
      <c r="R65" s="273">
        <f t="shared" si="102"/>
        <v>0</v>
      </c>
      <c r="S65" s="273">
        <f t="shared" si="102"/>
        <v>0</v>
      </c>
      <c r="T65" s="229">
        <f t="shared" si="102"/>
        <v>820</v>
      </c>
      <c r="U65" s="229">
        <f t="shared" si="102"/>
        <v>0</v>
      </c>
      <c r="V65" s="229">
        <f t="shared" si="102"/>
        <v>0</v>
      </c>
      <c r="W65" s="229">
        <f t="shared" si="102"/>
        <v>0</v>
      </c>
      <c r="X65" s="229">
        <f t="shared" si="102"/>
        <v>0</v>
      </c>
      <c r="Y65" s="229" t="e">
        <f t="shared" si="102"/>
        <v>#DIV/0!</v>
      </c>
      <c r="Z65" s="229">
        <f t="shared" si="102"/>
        <v>0</v>
      </c>
      <c r="AA65" s="229">
        <f t="shared" si="102"/>
        <v>0</v>
      </c>
      <c r="AB65" s="229" t="e">
        <f t="shared" si="99"/>
        <v>#DIV/0!</v>
      </c>
      <c r="AC65" s="229">
        <f t="shared" ref="AC65:AD67" si="103">AC29+AC37+AC41+AC45+AC49+AC53+AC57+AC61</f>
        <v>0</v>
      </c>
      <c r="AD65" s="229">
        <f t="shared" si="103"/>
        <v>0</v>
      </c>
      <c r="AE65" s="229" t="e">
        <f t="shared" si="29"/>
        <v>#DIV/0!</v>
      </c>
      <c r="AF65" s="229">
        <f t="shared" ref="AF65:AP65" si="104">AF29+AF37+AF41+AF45+AF49+AF53+AF57+AF61</f>
        <v>0</v>
      </c>
      <c r="AG65" s="229">
        <f t="shared" si="104"/>
        <v>0</v>
      </c>
      <c r="AH65" s="229">
        <f t="shared" si="104"/>
        <v>0</v>
      </c>
      <c r="AI65" s="229">
        <f t="shared" si="104"/>
        <v>0</v>
      </c>
      <c r="AJ65" s="229">
        <f t="shared" si="104"/>
        <v>0</v>
      </c>
      <c r="AK65" s="229">
        <f t="shared" si="104"/>
        <v>0</v>
      </c>
      <c r="AL65" s="229">
        <f t="shared" si="104"/>
        <v>0</v>
      </c>
      <c r="AM65" s="229">
        <f t="shared" si="104"/>
        <v>0</v>
      </c>
      <c r="AN65" s="229">
        <f t="shared" si="104"/>
        <v>0</v>
      </c>
      <c r="AO65" s="229">
        <f t="shared" si="104"/>
        <v>0</v>
      </c>
      <c r="AP65" s="229">
        <f t="shared" si="104"/>
        <v>0</v>
      </c>
      <c r="AQ65" s="229"/>
      <c r="AR65" s="381"/>
    </row>
    <row r="66" spans="1:44" s="232" customFormat="1">
      <c r="A66" s="376"/>
      <c r="B66" s="377"/>
      <c r="C66" s="398"/>
      <c r="D66" s="231" t="s">
        <v>280</v>
      </c>
      <c r="E66" s="229">
        <f>E30+E38+E42+E46+E50+E54+E58+E62</f>
        <v>3092.2999999999997</v>
      </c>
      <c r="F66" s="245">
        <f>F30+F38+F42+F46+F50+F54+F58+F62</f>
        <v>608.79999999999995</v>
      </c>
      <c r="G66" s="245">
        <f t="shared" si="97"/>
        <v>19.687611163211848</v>
      </c>
      <c r="H66" s="227">
        <f t="shared" ref="H66:T66" si="105">H30+H38+H42+H46+H50+H54+H58+H62</f>
        <v>608.79999999999995</v>
      </c>
      <c r="I66" s="227">
        <f t="shared" si="105"/>
        <v>608.79999999999995</v>
      </c>
      <c r="J66" s="227">
        <f t="shared" si="105"/>
        <v>100</v>
      </c>
      <c r="K66" s="273">
        <f>K30+K38+K42+K46+K50+K54+K58+K62</f>
        <v>932.4</v>
      </c>
      <c r="L66" s="273">
        <f t="shared" si="105"/>
        <v>0</v>
      </c>
      <c r="M66" s="273">
        <f t="shared" si="27"/>
        <v>0</v>
      </c>
      <c r="N66" s="283">
        <f t="shared" si="105"/>
        <v>1346.1</v>
      </c>
      <c r="O66" s="283">
        <f t="shared" si="105"/>
        <v>0</v>
      </c>
      <c r="P66" s="283">
        <f t="shared" ref="P66" si="106">O66/N66*100</f>
        <v>0</v>
      </c>
      <c r="Q66" s="273">
        <f t="shared" si="105"/>
        <v>0</v>
      </c>
      <c r="R66" s="273">
        <f t="shared" si="105"/>
        <v>0</v>
      </c>
      <c r="S66" s="273" t="e">
        <f>R66/Q66*100</f>
        <v>#DIV/0!</v>
      </c>
      <c r="T66" s="229">
        <f t="shared" si="105"/>
        <v>205</v>
      </c>
      <c r="U66" s="229">
        <f t="shared" ref="U66:X67" si="107">U30+U38+U42+U46+U50+U54+U58+U62</f>
        <v>0</v>
      </c>
      <c r="V66" s="229" t="e">
        <f t="shared" si="107"/>
        <v>#DIV/0!</v>
      </c>
      <c r="W66" s="229">
        <f t="shared" si="107"/>
        <v>0</v>
      </c>
      <c r="X66" s="229">
        <f t="shared" si="107"/>
        <v>0</v>
      </c>
      <c r="Y66" s="229" t="e">
        <f>X66/W66*100</f>
        <v>#DIV/0!</v>
      </c>
      <c r="Z66" s="229">
        <f>Z30+Z38+Z42+Z46+Z50+Z54+Z58+Z62</f>
        <v>0</v>
      </c>
      <c r="AA66" s="229">
        <f>AA30+AA38+AA42+AA46+AA50+AA54+AA58+AA62</f>
        <v>0</v>
      </c>
      <c r="AB66" s="229" t="e">
        <f t="shared" si="99"/>
        <v>#DIV/0!</v>
      </c>
      <c r="AC66" s="229">
        <f t="shared" si="103"/>
        <v>0</v>
      </c>
      <c r="AD66" s="229">
        <f t="shared" si="103"/>
        <v>0</v>
      </c>
      <c r="AE66" s="229" t="e">
        <f t="shared" si="29"/>
        <v>#DIV/0!</v>
      </c>
      <c r="AF66" s="229">
        <f t="shared" ref="AF66:AJ67" si="108">AF30+AF38+AF42+AF46+AF50+AF54+AF58+AF62</f>
        <v>0</v>
      </c>
      <c r="AG66" s="229">
        <f t="shared" si="108"/>
        <v>0</v>
      </c>
      <c r="AH66" s="229">
        <f t="shared" si="108"/>
        <v>0</v>
      </c>
      <c r="AI66" s="229">
        <f t="shared" si="108"/>
        <v>0</v>
      </c>
      <c r="AJ66" s="229">
        <f t="shared" si="108"/>
        <v>0</v>
      </c>
      <c r="AK66" s="229" t="e">
        <f t="shared" ref="AK66" si="109">AJ66/AI66*100</f>
        <v>#DIV/0!</v>
      </c>
      <c r="AL66" s="229">
        <f>AL30+AL38+AL42+AL46+AL50+AL54+AL58+AL62</f>
        <v>0</v>
      </c>
      <c r="AM66" s="229">
        <f>AM30+AM38+AM42+AM46+AM50+AM54+AM58+AM62</f>
        <v>0</v>
      </c>
      <c r="AN66" s="229" t="e">
        <f t="shared" ref="AN66" si="110">AM66/AL66*100</f>
        <v>#DIV/0!</v>
      </c>
      <c r="AO66" s="229">
        <f>AO30+AO38+AO42+AO46+AO50+AO54+AO58+AO62</f>
        <v>0</v>
      </c>
      <c r="AP66" s="229">
        <f>AP30+AP38+AP42+AP46+AP50+AP54+AP58+AP62</f>
        <v>0</v>
      </c>
      <c r="AQ66" s="229" t="e">
        <f t="shared" si="101"/>
        <v>#DIV/0!</v>
      </c>
      <c r="AR66" s="382"/>
    </row>
    <row r="67" spans="1:44" s="232" customFormat="1">
      <c r="A67" s="378"/>
      <c r="B67" s="379"/>
      <c r="C67" s="399"/>
      <c r="D67" s="233" t="s">
        <v>43</v>
      </c>
      <c r="E67" s="229">
        <f t="shared" ref="E67:F67" si="111">E31+E39+E43+E47+E51+E55+E59+E63</f>
        <v>0</v>
      </c>
      <c r="F67" s="245">
        <f t="shared" si="111"/>
        <v>0</v>
      </c>
      <c r="G67" s="245">
        <f>G31+G39+G43+G47+G51+G55+G59+G63</f>
        <v>0</v>
      </c>
      <c r="H67" s="227">
        <f>H31+H39+H43+H47+H51+H55+H59+H63</f>
        <v>0</v>
      </c>
      <c r="I67" s="227">
        <f>I31+I39+I43+I47+I51+I55+I59+I63</f>
        <v>0</v>
      </c>
      <c r="J67" s="227">
        <f>J31+J39+J43+J47+J51+J55+J59+J63</f>
        <v>0</v>
      </c>
      <c r="K67" s="273">
        <f>K31+K39+K43+K47+K51+K55+K59+K63</f>
        <v>0</v>
      </c>
      <c r="L67" s="273">
        <f>L31+L39+L43+L47+L51+L55+L59+L63</f>
        <v>0</v>
      </c>
      <c r="M67" s="273"/>
      <c r="N67" s="283">
        <f t="shared" ref="N67:T67" si="112">N31+N39+N43+N47+N51+N55+N59+N63</f>
        <v>0</v>
      </c>
      <c r="O67" s="283">
        <f t="shared" si="112"/>
        <v>0</v>
      </c>
      <c r="P67" s="283">
        <f t="shared" si="112"/>
        <v>0</v>
      </c>
      <c r="Q67" s="273">
        <f t="shared" si="112"/>
        <v>0</v>
      </c>
      <c r="R67" s="273">
        <f t="shared" si="112"/>
        <v>0</v>
      </c>
      <c r="S67" s="273">
        <f t="shared" si="112"/>
        <v>0</v>
      </c>
      <c r="T67" s="229">
        <f t="shared" si="112"/>
        <v>0</v>
      </c>
      <c r="U67" s="229">
        <f t="shared" si="107"/>
        <v>0</v>
      </c>
      <c r="V67" s="229">
        <f t="shared" si="107"/>
        <v>0</v>
      </c>
      <c r="W67" s="229">
        <f t="shared" si="107"/>
        <v>0</v>
      </c>
      <c r="X67" s="229">
        <f t="shared" si="107"/>
        <v>0</v>
      </c>
      <c r="Y67" s="229">
        <f>Y31+Y39+Y43+Y47+Y51+Y55+Y59+Y63</f>
        <v>0</v>
      </c>
      <c r="Z67" s="229">
        <f>Z31+Z39+Z43+Z47+Z51+Z55+Z59+Z63</f>
        <v>0</v>
      </c>
      <c r="AA67" s="229">
        <f>AA31+AA39+AA43+AA47+AA51+AA55+AA59+AA63</f>
        <v>0</v>
      </c>
      <c r="AB67" s="229">
        <f>AB31+AB39+AB43+AB47+AB51+AB55+AB59+AB63</f>
        <v>0</v>
      </c>
      <c r="AC67" s="229">
        <f t="shared" si="103"/>
        <v>0</v>
      </c>
      <c r="AD67" s="229">
        <f t="shared" si="103"/>
        <v>0</v>
      </c>
      <c r="AE67" s="229"/>
      <c r="AF67" s="229">
        <f t="shared" si="108"/>
        <v>0</v>
      </c>
      <c r="AG67" s="229">
        <f t="shared" si="108"/>
        <v>0</v>
      </c>
      <c r="AH67" s="229">
        <f t="shared" si="108"/>
        <v>0</v>
      </c>
      <c r="AI67" s="229">
        <f t="shared" si="108"/>
        <v>0</v>
      </c>
      <c r="AJ67" s="229">
        <f t="shared" si="108"/>
        <v>0</v>
      </c>
      <c r="AK67" s="229">
        <f>AK31+AK39+AK43+AK47+AK51+AK55+AK59+AK63</f>
        <v>0</v>
      </c>
      <c r="AL67" s="229">
        <f>AL31+AL39+AL43+AL47+AL51+AL55+AL59+AL63</f>
        <v>0</v>
      </c>
      <c r="AM67" s="229">
        <f>AM31+AM39+AM43+AM47+AM51+AM55+AM59+AM63</f>
        <v>0</v>
      </c>
      <c r="AN67" s="229">
        <f>AN31+AN39+AN43+AN47+AN51+AN55+AN59+AN63</f>
        <v>0</v>
      </c>
      <c r="AO67" s="229">
        <f>AO31+AO39+AO43+AO47+AO51+AO55+AO59+AO63</f>
        <v>0</v>
      </c>
      <c r="AP67" s="229">
        <f>AP31+AP39+AP43+AP47+AP51+AP55+AP59+AP63</f>
        <v>0</v>
      </c>
      <c r="AQ67" s="229">
        <f>AQ31+AQ39+AQ43+AQ47+AQ51+AQ55+AQ59+AQ63</f>
        <v>0</v>
      </c>
      <c r="AR67" s="248"/>
    </row>
    <row r="68" spans="1:44" s="161" customFormat="1">
      <c r="A68" s="371" t="s">
        <v>6</v>
      </c>
      <c r="B68" s="372" t="s">
        <v>329</v>
      </c>
      <c r="C68" s="373"/>
      <c r="D68" s="166" t="s">
        <v>41</v>
      </c>
      <c r="E68" s="190">
        <f>E88</f>
        <v>59291.6</v>
      </c>
      <c r="F68" s="244">
        <f t="shared" ref="F68:AQ68" si="113">F88</f>
        <v>0</v>
      </c>
      <c r="G68" s="244">
        <f t="shared" si="113"/>
        <v>0</v>
      </c>
      <c r="H68" s="263">
        <f t="shared" si="113"/>
        <v>0</v>
      </c>
      <c r="I68" s="263">
        <f t="shared" si="113"/>
        <v>0</v>
      </c>
      <c r="J68" s="263">
        <f t="shared" si="113"/>
        <v>0</v>
      </c>
      <c r="K68" s="272">
        <f t="shared" si="113"/>
        <v>59291.6</v>
      </c>
      <c r="L68" s="272">
        <f t="shared" si="113"/>
        <v>0</v>
      </c>
      <c r="M68" s="272">
        <f t="shared" si="113"/>
        <v>0</v>
      </c>
      <c r="N68" s="282">
        <f t="shared" si="113"/>
        <v>0</v>
      </c>
      <c r="O68" s="282">
        <f t="shared" si="113"/>
        <v>0</v>
      </c>
      <c r="P68" s="282">
        <f t="shared" si="113"/>
        <v>0</v>
      </c>
      <c r="Q68" s="272">
        <f t="shared" si="113"/>
        <v>0</v>
      </c>
      <c r="R68" s="272">
        <f t="shared" si="113"/>
        <v>0</v>
      </c>
      <c r="S68" s="272" t="e">
        <f t="shared" si="113"/>
        <v>#DIV/0!</v>
      </c>
      <c r="T68" s="190">
        <f t="shared" si="113"/>
        <v>0</v>
      </c>
      <c r="U68" s="190">
        <f t="shared" si="113"/>
        <v>0</v>
      </c>
      <c r="V68" s="190" t="e">
        <f t="shared" si="113"/>
        <v>#DIV/0!</v>
      </c>
      <c r="W68" s="190">
        <f t="shared" si="113"/>
        <v>0</v>
      </c>
      <c r="X68" s="190">
        <f t="shared" si="113"/>
        <v>0</v>
      </c>
      <c r="Y68" s="190">
        <f t="shared" si="113"/>
        <v>0</v>
      </c>
      <c r="Z68" s="190">
        <f t="shared" si="113"/>
        <v>0</v>
      </c>
      <c r="AA68" s="190">
        <f t="shared" si="113"/>
        <v>0</v>
      </c>
      <c r="AB68" s="190">
        <f t="shared" si="113"/>
        <v>0</v>
      </c>
      <c r="AC68" s="190">
        <f t="shared" si="113"/>
        <v>0</v>
      </c>
      <c r="AD68" s="190">
        <f t="shared" si="113"/>
        <v>0</v>
      </c>
      <c r="AE68" s="190" t="e">
        <f t="shared" si="113"/>
        <v>#DIV/0!</v>
      </c>
      <c r="AF68" s="190">
        <f t="shared" si="113"/>
        <v>0</v>
      </c>
      <c r="AG68" s="190">
        <f t="shared" si="113"/>
        <v>0</v>
      </c>
      <c r="AH68" s="190">
        <f t="shared" si="113"/>
        <v>0</v>
      </c>
      <c r="AI68" s="190">
        <f t="shared" si="113"/>
        <v>0</v>
      </c>
      <c r="AJ68" s="190">
        <f t="shared" si="113"/>
        <v>0</v>
      </c>
      <c r="AK68" s="190" t="e">
        <f t="shared" si="113"/>
        <v>#DIV/0!</v>
      </c>
      <c r="AL68" s="190">
        <f t="shared" si="113"/>
        <v>0</v>
      </c>
      <c r="AM68" s="190">
        <f t="shared" si="113"/>
        <v>0</v>
      </c>
      <c r="AN68" s="190">
        <f t="shared" si="113"/>
        <v>0</v>
      </c>
      <c r="AO68" s="190">
        <f t="shared" si="113"/>
        <v>0</v>
      </c>
      <c r="AP68" s="190">
        <f t="shared" si="113"/>
        <v>0</v>
      </c>
      <c r="AQ68" s="190" t="e">
        <f t="shared" si="113"/>
        <v>#DIV/0!</v>
      </c>
      <c r="AR68" s="395"/>
    </row>
    <row r="69" spans="1:44">
      <c r="A69" s="371"/>
      <c r="B69" s="372"/>
      <c r="C69" s="373"/>
      <c r="D69" s="162" t="s">
        <v>2</v>
      </c>
      <c r="E69" s="190">
        <f t="shared" ref="E69:E71" si="114">E89</f>
        <v>0</v>
      </c>
      <c r="F69" s="245">
        <f t="shared" ref="F69" si="115">F89</f>
        <v>0</v>
      </c>
      <c r="G69" s="245"/>
      <c r="H69" s="227">
        <f t="shared" ref="H69:AP69" si="116">H89</f>
        <v>0</v>
      </c>
      <c r="I69" s="227">
        <f t="shared" si="116"/>
        <v>0</v>
      </c>
      <c r="J69" s="227">
        <f t="shared" si="116"/>
        <v>0</v>
      </c>
      <c r="K69" s="273">
        <f t="shared" si="116"/>
        <v>0</v>
      </c>
      <c r="L69" s="273">
        <f t="shared" si="116"/>
        <v>0</v>
      </c>
      <c r="M69" s="273"/>
      <c r="N69" s="283">
        <f t="shared" si="116"/>
        <v>0</v>
      </c>
      <c r="O69" s="283">
        <f t="shared" si="116"/>
        <v>0</v>
      </c>
      <c r="P69" s="283">
        <f t="shared" si="116"/>
        <v>0</v>
      </c>
      <c r="Q69" s="273">
        <f t="shared" si="116"/>
        <v>0</v>
      </c>
      <c r="R69" s="273">
        <f t="shared" si="116"/>
        <v>0</v>
      </c>
      <c r="S69" s="273">
        <f t="shared" si="116"/>
        <v>0</v>
      </c>
      <c r="T69" s="183">
        <f t="shared" si="116"/>
        <v>0</v>
      </c>
      <c r="U69" s="183">
        <f t="shared" si="116"/>
        <v>0</v>
      </c>
      <c r="V69" s="183">
        <f t="shared" si="116"/>
        <v>0</v>
      </c>
      <c r="W69" s="183">
        <f t="shared" si="116"/>
        <v>0</v>
      </c>
      <c r="X69" s="183">
        <f t="shared" si="116"/>
        <v>0</v>
      </c>
      <c r="Y69" s="183">
        <f t="shared" si="116"/>
        <v>0</v>
      </c>
      <c r="Z69" s="183">
        <f t="shared" si="116"/>
        <v>0</v>
      </c>
      <c r="AA69" s="183">
        <f t="shared" si="116"/>
        <v>0</v>
      </c>
      <c r="AB69" s="183">
        <f t="shared" si="116"/>
        <v>0</v>
      </c>
      <c r="AC69" s="183">
        <f t="shared" si="116"/>
        <v>0</v>
      </c>
      <c r="AD69" s="183">
        <f t="shared" si="116"/>
        <v>0</v>
      </c>
      <c r="AE69" s="183"/>
      <c r="AF69" s="183">
        <f t="shared" si="116"/>
        <v>0</v>
      </c>
      <c r="AG69" s="183">
        <f t="shared" si="116"/>
        <v>0</v>
      </c>
      <c r="AH69" s="183">
        <f t="shared" si="116"/>
        <v>0</v>
      </c>
      <c r="AI69" s="183">
        <f t="shared" si="116"/>
        <v>0</v>
      </c>
      <c r="AJ69" s="183">
        <f t="shared" si="116"/>
        <v>0</v>
      </c>
      <c r="AK69" s="183">
        <f t="shared" si="116"/>
        <v>0</v>
      </c>
      <c r="AL69" s="183">
        <f t="shared" si="116"/>
        <v>0</v>
      </c>
      <c r="AM69" s="183">
        <f t="shared" si="116"/>
        <v>0</v>
      </c>
      <c r="AN69" s="183">
        <f t="shared" si="116"/>
        <v>0</v>
      </c>
      <c r="AO69" s="183">
        <f t="shared" si="116"/>
        <v>0</v>
      </c>
      <c r="AP69" s="183">
        <f t="shared" si="116"/>
        <v>0</v>
      </c>
      <c r="AQ69" s="183" t="e">
        <f t="shared" si="101"/>
        <v>#DIV/0!</v>
      </c>
      <c r="AR69" s="396"/>
    </row>
    <row r="70" spans="1:44">
      <c r="A70" s="371"/>
      <c r="B70" s="372"/>
      <c r="C70" s="373"/>
      <c r="D70" s="162" t="s">
        <v>280</v>
      </c>
      <c r="E70" s="190">
        <f t="shared" si="114"/>
        <v>59291.6</v>
      </c>
      <c r="F70" s="245">
        <f t="shared" ref="F70" si="117">F90</f>
        <v>0</v>
      </c>
      <c r="G70" s="245">
        <f t="shared" si="70"/>
        <v>0</v>
      </c>
      <c r="H70" s="227">
        <f t="shared" ref="H70:AM70" si="118">H90</f>
        <v>0</v>
      </c>
      <c r="I70" s="227">
        <f t="shared" si="118"/>
        <v>0</v>
      </c>
      <c r="J70" s="227">
        <f t="shared" si="118"/>
        <v>0</v>
      </c>
      <c r="K70" s="273">
        <f t="shared" si="118"/>
        <v>59291.6</v>
      </c>
      <c r="L70" s="273">
        <f t="shared" si="118"/>
        <v>0</v>
      </c>
      <c r="M70" s="273">
        <f t="shared" si="27"/>
        <v>0</v>
      </c>
      <c r="N70" s="283">
        <f t="shared" si="118"/>
        <v>0</v>
      </c>
      <c r="O70" s="283">
        <f t="shared" si="118"/>
        <v>0</v>
      </c>
      <c r="P70" s="283" t="e">
        <f>O70/N70*100</f>
        <v>#DIV/0!</v>
      </c>
      <c r="Q70" s="273">
        <f t="shared" si="118"/>
        <v>0</v>
      </c>
      <c r="R70" s="273">
        <f t="shared" si="118"/>
        <v>0</v>
      </c>
      <c r="S70" s="273" t="e">
        <f>R70/Q70*100</f>
        <v>#DIV/0!</v>
      </c>
      <c r="T70" s="183">
        <f t="shared" si="118"/>
        <v>0</v>
      </c>
      <c r="U70" s="183">
        <f t="shared" si="118"/>
        <v>0</v>
      </c>
      <c r="V70" s="183" t="e">
        <f>U70/T70*100</f>
        <v>#DIV/0!</v>
      </c>
      <c r="W70" s="183">
        <f t="shared" si="118"/>
        <v>0</v>
      </c>
      <c r="X70" s="183">
        <f t="shared" si="118"/>
        <v>0</v>
      </c>
      <c r="Y70" s="183" t="e">
        <f>X70/W70*100</f>
        <v>#DIV/0!</v>
      </c>
      <c r="Z70" s="183">
        <f t="shared" si="118"/>
        <v>0</v>
      </c>
      <c r="AA70" s="183">
        <f t="shared" si="118"/>
        <v>0</v>
      </c>
      <c r="AB70" s="183" t="e">
        <f>AA70/Z70*100</f>
        <v>#DIV/0!</v>
      </c>
      <c r="AC70" s="183">
        <f t="shared" si="118"/>
        <v>0</v>
      </c>
      <c r="AD70" s="183">
        <f t="shared" si="118"/>
        <v>0</v>
      </c>
      <c r="AE70" s="183" t="e">
        <f t="shared" si="29"/>
        <v>#DIV/0!</v>
      </c>
      <c r="AF70" s="183">
        <f t="shared" si="118"/>
        <v>0</v>
      </c>
      <c r="AG70" s="183">
        <f t="shared" si="118"/>
        <v>0</v>
      </c>
      <c r="AH70" s="183">
        <f t="shared" si="118"/>
        <v>0</v>
      </c>
      <c r="AI70" s="183">
        <f t="shared" si="118"/>
        <v>0</v>
      </c>
      <c r="AJ70" s="183">
        <f t="shared" si="118"/>
        <v>0</v>
      </c>
      <c r="AK70" s="183">
        <f t="shared" si="118"/>
        <v>0</v>
      </c>
      <c r="AL70" s="183">
        <f t="shared" si="118"/>
        <v>0</v>
      </c>
      <c r="AM70" s="183">
        <f t="shared" si="118"/>
        <v>0</v>
      </c>
      <c r="AN70" s="183"/>
      <c r="AO70" s="183"/>
      <c r="AP70" s="183"/>
      <c r="AQ70" s="183" t="e">
        <f t="shared" si="101"/>
        <v>#DIV/0!</v>
      </c>
      <c r="AR70" s="396"/>
    </row>
    <row r="71" spans="1:44">
      <c r="A71" s="371"/>
      <c r="B71" s="372"/>
      <c r="C71" s="373"/>
      <c r="D71" s="164" t="s">
        <v>43</v>
      </c>
      <c r="E71" s="190">
        <f t="shared" si="114"/>
        <v>0</v>
      </c>
      <c r="F71" s="245">
        <f t="shared" ref="F71" si="119">F91</f>
        <v>0</v>
      </c>
      <c r="G71" s="245"/>
      <c r="H71" s="227">
        <f t="shared" ref="H71:AQ71" si="120">H91</f>
        <v>0</v>
      </c>
      <c r="I71" s="227">
        <f t="shared" si="120"/>
        <v>0</v>
      </c>
      <c r="J71" s="227">
        <f t="shared" si="120"/>
        <v>0</v>
      </c>
      <c r="K71" s="273">
        <f t="shared" si="120"/>
        <v>0</v>
      </c>
      <c r="L71" s="273">
        <f t="shared" si="120"/>
        <v>0</v>
      </c>
      <c r="M71" s="273"/>
      <c r="N71" s="283">
        <f t="shared" si="120"/>
        <v>0</v>
      </c>
      <c r="O71" s="283">
        <f t="shared" si="120"/>
        <v>0</v>
      </c>
      <c r="P71" s="283">
        <f t="shared" si="120"/>
        <v>0</v>
      </c>
      <c r="Q71" s="273">
        <f t="shared" si="120"/>
        <v>0</v>
      </c>
      <c r="R71" s="273">
        <f t="shared" si="120"/>
        <v>0</v>
      </c>
      <c r="S71" s="273">
        <f t="shared" si="120"/>
        <v>0</v>
      </c>
      <c r="T71" s="183">
        <f t="shared" si="120"/>
        <v>0</v>
      </c>
      <c r="U71" s="183">
        <f t="shared" si="120"/>
        <v>0</v>
      </c>
      <c r="V71" s="183">
        <f t="shared" si="120"/>
        <v>0</v>
      </c>
      <c r="W71" s="183">
        <f t="shared" si="120"/>
        <v>0</v>
      </c>
      <c r="X71" s="183">
        <f t="shared" si="120"/>
        <v>0</v>
      </c>
      <c r="Y71" s="183">
        <f t="shared" si="120"/>
        <v>0</v>
      </c>
      <c r="Z71" s="183">
        <f t="shared" si="120"/>
        <v>0</v>
      </c>
      <c r="AA71" s="183">
        <f t="shared" si="120"/>
        <v>0</v>
      </c>
      <c r="AB71" s="183">
        <f t="shared" si="120"/>
        <v>0</v>
      </c>
      <c r="AC71" s="183">
        <f t="shared" si="120"/>
        <v>0</v>
      </c>
      <c r="AD71" s="183">
        <f t="shared" si="120"/>
        <v>0</v>
      </c>
      <c r="AE71" s="183"/>
      <c r="AF71" s="183">
        <f t="shared" si="120"/>
        <v>0</v>
      </c>
      <c r="AG71" s="183">
        <f t="shared" si="120"/>
        <v>0</v>
      </c>
      <c r="AH71" s="183">
        <f t="shared" si="120"/>
        <v>0</v>
      </c>
      <c r="AI71" s="183">
        <f t="shared" si="120"/>
        <v>0</v>
      </c>
      <c r="AJ71" s="183">
        <f t="shared" si="120"/>
        <v>0</v>
      </c>
      <c r="AK71" s="183">
        <f t="shared" si="120"/>
        <v>0</v>
      </c>
      <c r="AL71" s="183">
        <f t="shared" si="120"/>
        <v>0</v>
      </c>
      <c r="AM71" s="183">
        <f t="shared" si="120"/>
        <v>0</v>
      </c>
      <c r="AN71" s="183">
        <f t="shared" si="120"/>
        <v>0</v>
      </c>
      <c r="AO71" s="183">
        <f t="shared" si="120"/>
        <v>0</v>
      </c>
      <c r="AP71" s="183">
        <f t="shared" si="120"/>
        <v>0</v>
      </c>
      <c r="AQ71" s="183">
        <f t="shared" si="120"/>
        <v>0</v>
      </c>
      <c r="AR71" s="226"/>
    </row>
    <row r="72" spans="1:44" s="161" customFormat="1" hidden="1">
      <c r="A72" s="371" t="s">
        <v>330</v>
      </c>
      <c r="B72" s="372" t="s">
        <v>305</v>
      </c>
      <c r="C72" s="373"/>
      <c r="D72" s="166" t="s">
        <v>41</v>
      </c>
      <c r="E72" s="190">
        <f>SUM(E73:E75)</f>
        <v>0</v>
      </c>
      <c r="F72" s="244">
        <f t="shared" ref="F72:AQ72" si="121">SUM(F73:F75)</f>
        <v>0</v>
      </c>
      <c r="G72" s="244"/>
      <c r="H72" s="263">
        <f t="shared" si="121"/>
        <v>0</v>
      </c>
      <c r="I72" s="263">
        <f t="shared" si="121"/>
        <v>0</v>
      </c>
      <c r="J72" s="263">
        <f t="shared" si="121"/>
        <v>0</v>
      </c>
      <c r="K72" s="272">
        <f t="shared" si="121"/>
        <v>0</v>
      </c>
      <c r="L72" s="272">
        <f t="shared" si="121"/>
        <v>0</v>
      </c>
      <c r="M72" s="272"/>
      <c r="N72" s="282">
        <f t="shared" si="121"/>
        <v>0</v>
      </c>
      <c r="O72" s="282">
        <f t="shared" si="121"/>
        <v>0</v>
      </c>
      <c r="P72" s="282">
        <f t="shared" si="121"/>
        <v>0</v>
      </c>
      <c r="Q72" s="272">
        <f t="shared" si="121"/>
        <v>0</v>
      </c>
      <c r="R72" s="272">
        <f t="shared" si="121"/>
        <v>0</v>
      </c>
      <c r="S72" s="272">
        <f t="shared" si="121"/>
        <v>0</v>
      </c>
      <c r="T72" s="190">
        <f t="shared" si="121"/>
        <v>0</v>
      </c>
      <c r="U72" s="190">
        <f t="shared" si="121"/>
        <v>0</v>
      </c>
      <c r="V72" s="190">
        <f t="shared" si="121"/>
        <v>0</v>
      </c>
      <c r="W72" s="190">
        <f t="shared" si="121"/>
        <v>0</v>
      </c>
      <c r="X72" s="190">
        <f t="shared" si="121"/>
        <v>0</v>
      </c>
      <c r="Y72" s="190">
        <f t="shared" si="121"/>
        <v>0</v>
      </c>
      <c r="Z72" s="190">
        <f t="shared" si="121"/>
        <v>0</v>
      </c>
      <c r="AA72" s="190">
        <f t="shared" si="121"/>
        <v>0</v>
      </c>
      <c r="AB72" s="190">
        <f t="shared" si="121"/>
        <v>0</v>
      </c>
      <c r="AC72" s="190">
        <f t="shared" si="121"/>
        <v>0</v>
      </c>
      <c r="AD72" s="190">
        <f t="shared" si="121"/>
        <v>0</v>
      </c>
      <c r="AE72" s="190"/>
      <c r="AF72" s="190">
        <f t="shared" si="121"/>
        <v>0</v>
      </c>
      <c r="AG72" s="190">
        <f t="shared" si="121"/>
        <v>0</v>
      </c>
      <c r="AH72" s="190">
        <f t="shared" si="121"/>
        <v>0</v>
      </c>
      <c r="AI72" s="190">
        <f t="shared" si="121"/>
        <v>0</v>
      </c>
      <c r="AJ72" s="190">
        <f t="shared" si="121"/>
        <v>0</v>
      </c>
      <c r="AK72" s="190">
        <f t="shared" si="121"/>
        <v>0</v>
      </c>
      <c r="AL72" s="190">
        <f t="shared" si="121"/>
        <v>0</v>
      </c>
      <c r="AM72" s="190">
        <f t="shared" si="121"/>
        <v>0</v>
      </c>
      <c r="AN72" s="190">
        <f t="shared" si="121"/>
        <v>0</v>
      </c>
      <c r="AO72" s="190">
        <f t="shared" si="121"/>
        <v>0</v>
      </c>
      <c r="AP72" s="190">
        <f t="shared" si="121"/>
        <v>0</v>
      </c>
      <c r="AQ72" s="190">
        <f t="shared" si="121"/>
        <v>0</v>
      </c>
      <c r="AR72" s="395"/>
    </row>
    <row r="73" spans="1:44" hidden="1">
      <c r="A73" s="371"/>
      <c r="B73" s="372"/>
      <c r="C73" s="373"/>
      <c r="D73" s="162" t="s">
        <v>2</v>
      </c>
      <c r="E73" s="183">
        <f t="shared" si="42"/>
        <v>0</v>
      </c>
      <c r="F73" s="245">
        <f t="shared" si="43"/>
        <v>0</v>
      </c>
      <c r="G73" s="245"/>
      <c r="H73" s="227"/>
      <c r="I73" s="227"/>
      <c r="J73" s="227"/>
      <c r="K73" s="273"/>
      <c r="L73" s="273"/>
      <c r="M73" s="273"/>
      <c r="N73" s="283"/>
      <c r="O73" s="283"/>
      <c r="P73" s="283"/>
      <c r="Q73" s="273"/>
      <c r="R73" s="273"/>
      <c r="S73" s="273"/>
      <c r="T73" s="183"/>
      <c r="U73" s="183"/>
      <c r="V73" s="183"/>
      <c r="W73" s="183"/>
      <c r="X73" s="183"/>
      <c r="Y73" s="183"/>
      <c r="Z73" s="183"/>
      <c r="AA73" s="183"/>
      <c r="AB73" s="183"/>
      <c r="AC73" s="183"/>
      <c r="AD73" s="183"/>
      <c r="AE73" s="183"/>
      <c r="AF73" s="183"/>
      <c r="AG73" s="183"/>
      <c r="AH73" s="183"/>
      <c r="AI73" s="183"/>
      <c r="AJ73" s="183"/>
      <c r="AK73" s="183"/>
      <c r="AL73" s="183"/>
      <c r="AM73" s="183"/>
      <c r="AN73" s="183"/>
      <c r="AO73" s="183"/>
      <c r="AP73" s="183"/>
      <c r="AQ73" s="183"/>
      <c r="AR73" s="396"/>
    </row>
    <row r="74" spans="1:44" hidden="1">
      <c r="A74" s="371"/>
      <c r="B74" s="372"/>
      <c r="C74" s="373"/>
      <c r="D74" s="162" t="s">
        <v>280</v>
      </c>
      <c r="E74" s="183">
        <f t="shared" si="42"/>
        <v>0</v>
      </c>
      <c r="F74" s="245">
        <f t="shared" si="43"/>
        <v>0</v>
      </c>
      <c r="G74" s="245"/>
      <c r="H74" s="227"/>
      <c r="I74" s="227"/>
      <c r="J74" s="227"/>
      <c r="K74" s="273"/>
      <c r="L74" s="273"/>
      <c r="M74" s="273"/>
      <c r="N74" s="283"/>
      <c r="O74" s="283"/>
      <c r="P74" s="283"/>
      <c r="Q74" s="273"/>
      <c r="R74" s="273"/>
      <c r="S74" s="273"/>
      <c r="T74" s="183"/>
      <c r="U74" s="183"/>
      <c r="V74" s="183"/>
      <c r="W74" s="183"/>
      <c r="X74" s="183"/>
      <c r="Y74" s="183"/>
      <c r="Z74" s="183"/>
      <c r="AA74" s="183"/>
      <c r="AB74" s="183"/>
      <c r="AC74" s="183"/>
      <c r="AD74" s="183"/>
      <c r="AE74" s="183"/>
      <c r="AF74" s="183"/>
      <c r="AG74" s="183"/>
      <c r="AH74" s="183"/>
      <c r="AI74" s="183"/>
      <c r="AJ74" s="183"/>
      <c r="AK74" s="183"/>
      <c r="AL74" s="183"/>
      <c r="AM74" s="183"/>
      <c r="AN74" s="183"/>
      <c r="AO74" s="183"/>
      <c r="AP74" s="183"/>
      <c r="AQ74" s="183"/>
      <c r="AR74" s="396"/>
    </row>
    <row r="75" spans="1:44" hidden="1">
      <c r="A75" s="371"/>
      <c r="B75" s="372"/>
      <c r="C75" s="373"/>
      <c r="D75" s="164" t="s">
        <v>43</v>
      </c>
      <c r="E75" s="183">
        <f t="shared" ref="E75" si="122">H75+K75+N75+Q75+T75+W75+Z75+AC75+AF75+AI75+AL75+AO75</f>
        <v>0</v>
      </c>
      <c r="F75" s="245">
        <f t="shared" ref="F75" si="123">I75+L75+O75+R75+U75+X75+AA75+AD75+AG75+AJ75+AM75+AP75</f>
        <v>0</v>
      </c>
      <c r="G75" s="245"/>
      <c r="H75" s="227"/>
      <c r="I75" s="227"/>
      <c r="J75" s="227"/>
      <c r="K75" s="273"/>
      <c r="L75" s="273"/>
      <c r="M75" s="273"/>
      <c r="N75" s="283"/>
      <c r="O75" s="283"/>
      <c r="P75" s="283"/>
      <c r="Q75" s="273"/>
      <c r="R75" s="273"/>
      <c r="S75" s="273"/>
      <c r="T75" s="183"/>
      <c r="U75" s="183"/>
      <c r="V75" s="183"/>
      <c r="W75" s="183"/>
      <c r="X75" s="183"/>
      <c r="Y75" s="183"/>
      <c r="Z75" s="183"/>
      <c r="AA75" s="183"/>
      <c r="AB75" s="183"/>
      <c r="AC75" s="183"/>
      <c r="AD75" s="183"/>
      <c r="AE75" s="183"/>
      <c r="AF75" s="183"/>
      <c r="AG75" s="183"/>
      <c r="AH75" s="183"/>
      <c r="AI75" s="183"/>
      <c r="AJ75" s="183"/>
      <c r="AK75" s="183"/>
      <c r="AL75" s="183"/>
      <c r="AM75" s="183"/>
      <c r="AN75" s="183"/>
      <c r="AO75" s="183"/>
      <c r="AP75" s="183"/>
      <c r="AQ75" s="183"/>
      <c r="AR75" s="226"/>
    </row>
    <row r="76" spans="1:44" s="161" customFormat="1">
      <c r="A76" s="371" t="s">
        <v>337</v>
      </c>
      <c r="B76" s="372" t="s">
        <v>342</v>
      </c>
      <c r="C76" s="373"/>
      <c r="D76" s="166" t="s">
        <v>41</v>
      </c>
      <c r="E76" s="190">
        <f>E77+E78+E79</f>
        <v>27717.5</v>
      </c>
      <c r="F76" s="244">
        <f t="shared" ref="F76:AQ76" si="124">F77+F78+F79</f>
        <v>0</v>
      </c>
      <c r="G76" s="244">
        <f t="shared" si="124"/>
        <v>0</v>
      </c>
      <c r="H76" s="263">
        <f t="shared" si="124"/>
        <v>0</v>
      </c>
      <c r="I76" s="263">
        <f t="shared" si="124"/>
        <v>0</v>
      </c>
      <c r="J76" s="263">
        <f t="shared" si="124"/>
        <v>0</v>
      </c>
      <c r="K76" s="272">
        <f t="shared" si="124"/>
        <v>27717.5</v>
      </c>
      <c r="L76" s="272">
        <f t="shared" si="124"/>
        <v>0</v>
      </c>
      <c r="M76" s="272">
        <f t="shared" si="124"/>
        <v>0</v>
      </c>
      <c r="N76" s="282">
        <f t="shared" si="124"/>
        <v>0</v>
      </c>
      <c r="O76" s="282">
        <f t="shared" si="124"/>
        <v>0</v>
      </c>
      <c r="P76" s="282">
        <f t="shared" si="124"/>
        <v>0</v>
      </c>
      <c r="Q76" s="272">
        <f t="shared" si="124"/>
        <v>0</v>
      </c>
      <c r="R76" s="272">
        <f t="shared" si="124"/>
        <v>0</v>
      </c>
      <c r="S76" s="272">
        <f t="shared" si="124"/>
        <v>0</v>
      </c>
      <c r="T76" s="190">
        <f t="shared" si="124"/>
        <v>0</v>
      </c>
      <c r="U76" s="190">
        <f t="shared" si="124"/>
        <v>0</v>
      </c>
      <c r="V76" s="190">
        <f t="shared" si="124"/>
        <v>0</v>
      </c>
      <c r="W76" s="190">
        <f t="shared" si="124"/>
        <v>0</v>
      </c>
      <c r="X76" s="190">
        <f t="shared" si="124"/>
        <v>0</v>
      </c>
      <c r="Y76" s="190">
        <f t="shared" si="124"/>
        <v>0</v>
      </c>
      <c r="Z76" s="190">
        <f t="shared" si="124"/>
        <v>0</v>
      </c>
      <c r="AA76" s="190">
        <f t="shared" si="124"/>
        <v>0</v>
      </c>
      <c r="AB76" s="190">
        <f t="shared" si="124"/>
        <v>0</v>
      </c>
      <c r="AC76" s="190">
        <f t="shared" si="124"/>
        <v>0</v>
      </c>
      <c r="AD76" s="190">
        <f t="shared" si="124"/>
        <v>0</v>
      </c>
      <c r="AE76" s="190">
        <f t="shared" si="124"/>
        <v>0</v>
      </c>
      <c r="AF76" s="190">
        <f t="shared" si="124"/>
        <v>0</v>
      </c>
      <c r="AG76" s="190">
        <f t="shared" si="124"/>
        <v>0</v>
      </c>
      <c r="AH76" s="190">
        <f t="shared" si="124"/>
        <v>0</v>
      </c>
      <c r="AI76" s="190">
        <f t="shared" si="124"/>
        <v>0</v>
      </c>
      <c r="AJ76" s="190">
        <f t="shared" si="124"/>
        <v>0</v>
      </c>
      <c r="AK76" s="190">
        <f t="shared" si="124"/>
        <v>0</v>
      </c>
      <c r="AL76" s="190">
        <f t="shared" si="124"/>
        <v>0</v>
      </c>
      <c r="AM76" s="190">
        <f t="shared" si="124"/>
        <v>0</v>
      </c>
      <c r="AN76" s="190">
        <f t="shared" si="124"/>
        <v>0</v>
      </c>
      <c r="AO76" s="190">
        <f t="shared" si="124"/>
        <v>0</v>
      </c>
      <c r="AP76" s="190">
        <f t="shared" si="124"/>
        <v>0</v>
      </c>
      <c r="AQ76" s="190" t="e">
        <f t="shared" si="124"/>
        <v>#DIV/0!</v>
      </c>
      <c r="AR76" s="395"/>
    </row>
    <row r="77" spans="1:44">
      <c r="A77" s="371"/>
      <c r="B77" s="372"/>
      <c r="C77" s="373"/>
      <c r="D77" s="162" t="s">
        <v>2</v>
      </c>
      <c r="E77" s="183">
        <f>H77+K77+N77+Q77+T77+W77+Z77+AC77+AF77+AI77+AL77+AO77</f>
        <v>0</v>
      </c>
      <c r="F77" s="245">
        <f t="shared" si="43"/>
        <v>0</v>
      </c>
      <c r="G77" s="245"/>
      <c r="H77" s="227">
        <v>0</v>
      </c>
      <c r="I77" s="227"/>
      <c r="J77" s="227"/>
      <c r="K77" s="273"/>
      <c r="L77" s="273"/>
      <c r="M77" s="273"/>
      <c r="N77" s="283"/>
      <c r="O77" s="283"/>
      <c r="P77" s="283"/>
      <c r="Q77" s="273"/>
      <c r="R77" s="273"/>
      <c r="S77" s="273"/>
      <c r="T77" s="183"/>
      <c r="U77" s="183"/>
      <c r="V77" s="183"/>
      <c r="W77" s="183">
        <v>0</v>
      </c>
      <c r="X77" s="183">
        <v>0</v>
      </c>
      <c r="Y77" s="183"/>
      <c r="Z77" s="183"/>
      <c r="AA77" s="183"/>
      <c r="AB77" s="183"/>
      <c r="AC77" s="183"/>
      <c r="AD77" s="183"/>
      <c r="AE77" s="183"/>
      <c r="AF77" s="183"/>
      <c r="AG77" s="183"/>
      <c r="AH77" s="183"/>
      <c r="AI77" s="183"/>
      <c r="AJ77" s="183"/>
      <c r="AK77" s="183"/>
      <c r="AL77" s="183"/>
      <c r="AM77" s="183"/>
      <c r="AN77" s="183"/>
      <c r="AO77" s="183"/>
      <c r="AP77" s="183"/>
      <c r="AQ77" s="183"/>
      <c r="AR77" s="396"/>
    </row>
    <row r="78" spans="1:44">
      <c r="A78" s="371"/>
      <c r="B78" s="372"/>
      <c r="C78" s="373"/>
      <c r="D78" s="162" t="s">
        <v>280</v>
      </c>
      <c r="E78" s="183">
        <f>H78+K78+N78+Q78+T78+W78+Z78+AC78+AF78+AI78+AL78+AO78</f>
        <v>27717.5</v>
      </c>
      <c r="F78" s="245">
        <f>AP78</f>
        <v>0</v>
      </c>
      <c r="G78" s="245">
        <f>F78/E78*100</f>
        <v>0</v>
      </c>
      <c r="H78" s="227">
        <v>0</v>
      </c>
      <c r="I78" s="227"/>
      <c r="J78" s="227"/>
      <c r="K78" s="273">
        <v>27717.5</v>
      </c>
      <c r="L78" s="273"/>
      <c r="M78" s="273"/>
      <c r="N78" s="283">
        <v>0</v>
      </c>
      <c r="O78" s="283"/>
      <c r="P78" s="283"/>
      <c r="Q78" s="273"/>
      <c r="R78" s="273"/>
      <c r="S78" s="273"/>
      <c r="T78" s="183"/>
      <c r="U78" s="183"/>
      <c r="V78" s="183"/>
      <c r="W78" s="183"/>
      <c r="X78" s="183"/>
      <c r="Y78" s="183"/>
      <c r="Z78" s="183"/>
      <c r="AA78" s="183"/>
      <c r="AB78" s="183"/>
      <c r="AC78" s="183"/>
      <c r="AD78" s="183"/>
      <c r="AE78" s="183"/>
      <c r="AF78" s="183"/>
      <c r="AG78" s="183"/>
      <c r="AH78" s="183"/>
      <c r="AI78" s="183"/>
      <c r="AJ78" s="183"/>
      <c r="AK78" s="183"/>
      <c r="AL78" s="183">
        <v>0</v>
      </c>
      <c r="AM78" s="183">
        <v>0</v>
      </c>
      <c r="AN78" s="183"/>
      <c r="AO78" s="183"/>
      <c r="AP78" s="183"/>
      <c r="AQ78" s="183" t="e">
        <f t="shared" ref="AQ78" si="125">AP78/AO78*100</f>
        <v>#DIV/0!</v>
      </c>
      <c r="AR78" s="396"/>
    </row>
    <row r="79" spans="1:44">
      <c r="A79" s="371"/>
      <c r="B79" s="372"/>
      <c r="C79" s="373"/>
      <c r="D79" s="164" t="s">
        <v>43</v>
      </c>
      <c r="E79" s="183">
        <f t="shared" ref="E79" si="126">H79+K79+N79+Q79+T79+W79+Z79+AC79+AF79+AI79+AL79+AO79</f>
        <v>0</v>
      </c>
      <c r="F79" s="245">
        <f t="shared" ref="F79" si="127">I79+L79+O79+R79+U79+X79+AA79+AD79+AG79+AJ79+AM79+AP79</f>
        <v>0</v>
      </c>
      <c r="G79" s="245"/>
      <c r="H79" s="227"/>
      <c r="I79" s="227"/>
      <c r="J79" s="227"/>
      <c r="K79" s="273"/>
      <c r="L79" s="273"/>
      <c r="M79" s="273"/>
      <c r="N79" s="283"/>
      <c r="O79" s="283"/>
      <c r="P79" s="283"/>
      <c r="Q79" s="273"/>
      <c r="R79" s="273"/>
      <c r="S79" s="273"/>
      <c r="T79" s="183"/>
      <c r="U79" s="183"/>
      <c r="V79" s="183"/>
      <c r="W79" s="183"/>
      <c r="X79" s="183"/>
      <c r="Y79" s="183"/>
      <c r="Z79" s="183"/>
      <c r="AA79" s="183"/>
      <c r="AB79" s="183"/>
      <c r="AC79" s="183"/>
      <c r="AD79" s="183"/>
      <c r="AE79" s="183"/>
      <c r="AF79" s="183"/>
      <c r="AG79" s="183"/>
      <c r="AH79" s="183"/>
      <c r="AI79" s="183"/>
      <c r="AJ79" s="183"/>
      <c r="AK79" s="183"/>
      <c r="AL79" s="183"/>
      <c r="AM79" s="183"/>
      <c r="AN79" s="183"/>
      <c r="AO79" s="183"/>
      <c r="AP79" s="183"/>
      <c r="AQ79" s="183"/>
      <c r="AR79" s="226"/>
    </row>
    <row r="80" spans="1:44" s="161" customFormat="1" ht="15.75" customHeight="1">
      <c r="A80" s="371" t="s">
        <v>330</v>
      </c>
      <c r="B80" s="372" t="s">
        <v>359</v>
      </c>
      <c r="C80" s="373"/>
      <c r="D80" s="166" t="s">
        <v>41</v>
      </c>
      <c r="E80" s="190">
        <f>SUM(E81:E83)</f>
        <v>11980.2</v>
      </c>
      <c r="F80" s="244">
        <f t="shared" ref="F80:AQ80" si="128">SUM(F81:F83)</f>
        <v>0</v>
      </c>
      <c r="G80" s="244">
        <f t="shared" si="128"/>
        <v>0</v>
      </c>
      <c r="H80" s="263">
        <f t="shared" si="128"/>
        <v>0</v>
      </c>
      <c r="I80" s="263">
        <f t="shared" si="128"/>
        <v>0</v>
      </c>
      <c r="J80" s="263">
        <f t="shared" si="128"/>
        <v>0</v>
      </c>
      <c r="K80" s="272">
        <f t="shared" si="128"/>
        <v>11980.2</v>
      </c>
      <c r="L80" s="272">
        <f t="shared" si="128"/>
        <v>0</v>
      </c>
      <c r="M80" s="272">
        <f t="shared" si="128"/>
        <v>0</v>
      </c>
      <c r="N80" s="282">
        <f t="shared" si="128"/>
        <v>0</v>
      </c>
      <c r="O80" s="282">
        <f t="shared" si="128"/>
        <v>0</v>
      </c>
      <c r="P80" s="282">
        <f t="shared" si="128"/>
        <v>0</v>
      </c>
      <c r="Q80" s="272">
        <f t="shared" si="128"/>
        <v>0</v>
      </c>
      <c r="R80" s="272">
        <f t="shared" si="128"/>
        <v>0</v>
      </c>
      <c r="S80" s="272">
        <f t="shared" si="128"/>
        <v>0</v>
      </c>
      <c r="T80" s="190">
        <f t="shared" si="128"/>
        <v>0</v>
      </c>
      <c r="U80" s="190">
        <f t="shared" si="128"/>
        <v>0</v>
      </c>
      <c r="V80" s="190">
        <f t="shared" si="128"/>
        <v>0</v>
      </c>
      <c r="W80" s="190">
        <f t="shared" si="128"/>
        <v>0</v>
      </c>
      <c r="X80" s="190">
        <f t="shared" si="128"/>
        <v>0</v>
      </c>
      <c r="Y80" s="190">
        <f t="shared" si="128"/>
        <v>0</v>
      </c>
      <c r="Z80" s="190">
        <f t="shared" si="128"/>
        <v>0</v>
      </c>
      <c r="AA80" s="190">
        <f t="shared" si="128"/>
        <v>0</v>
      </c>
      <c r="AB80" s="190">
        <f t="shared" si="128"/>
        <v>0</v>
      </c>
      <c r="AC80" s="190">
        <f t="shared" si="128"/>
        <v>0</v>
      </c>
      <c r="AD80" s="190">
        <f t="shared" si="128"/>
        <v>0</v>
      </c>
      <c r="AE80" s="190">
        <f t="shared" si="128"/>
        <v>0</v>
      </c>
      <c r="AF80" s="190">
        <f t="shared" si="128"/>
        <v>0</v>
      </c>
      <c r="AG80" s="190">
        <f t="shared" si="128"/>
        <v>0</v>
      </c>
      <c r="AH80" s="190">
        <f t="shared" si="128"/>
        <v>0</v>
      </c>
      <c r="AI80" s="190">
        <f t="shared" si="128"/>
        <v>0</v>
      </c>
      <c r="AJ80" s="190">
        <f t="shared" si="128"/>
        <v>0</v>
      </c>
      <c r="AK80" s="190">
        <f t="shared" si="128"/>
        <v>0</v>
      </c>
      <c r="AL80" s="190">
        <f t="shared" si="128"/>
        <v>0</v>
      </c>
      <c r="AM80" s="190">
        <f t="shared" si="128"/>
        <v>0</v>
      </c>
      <c r="AN80" s="190">
        <f t="shared" si="128"/>
        <v>0</v>
      </c>
      <c r="AO80" s="190">
        <f t="shared" si="128"/>
        <v>0</v>
      </c>
      <c r="AP80" s="190">
        <f t="shared" si="128"/>
        <v>0</v>
      </c>
      <c r="AQ80" s="190">
        <f t="shared" si="128"/>
        <v>0</v>
      </c>
      <c r="AR80" s="395"/>
    </row>
    <row r="81" spans="1:44">
      <c r="A81" s="371"/>
      <c r="B81" s="372"/>
      <c r="C81" s="373"/>
      <c r="D81" s="162" t="s">
        <v>2</v>
      </c>
      <c r="E81" s="183">
        <f>H81+K81+N81+Q81+T81+W81+Z81+AC81+AF81+AI81+AL81+AO81</f>
        <v>0</v>
      </c>
      <c r="F81" s="245">
        <f t="shared" si="42"/>
        <v>0</v>
      </c>
      <c r="G81" s="245"/>
      <c r="H81" s="227"/>
      <c r="I81" s="227"/>
      <c r="J81" s="227"/>
      <c r="K81" s="273"/>
      <c r="L81" s="273"/>
      <c r="M81" s="273"/>
      <c r="N81" s="283"/>
      <c r="O81" s="283"/>
      <c r="P81" s="283"/>
      <c r="Q81" s="273"/>
      <c r="R81" s="273"/>
      <c r="S81" s="27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183"/>
      <c r="AH81" s="183"/>
      <c r="AI81" s="183"/>
      <c r="AJ81" s="183"/>
      <c r="AK81" s="183"/>
      <c r="AL81" s="183"/>
      <c r="AM81" s="183"/>
      <c r="AN81" s="183"/>
      <c r="AO81" s="183"/>
      <c r="AP81" s="183"/>
      <c r="AQ81" s="183"/>
      <c r="AR81" s="396"/>
    </row>
    <row r="82" spans="1:44">
      <c r="A82" s="371"/>
      <c r="B82" s="372"/>
      <c r="C82" s="373"/>
      <c r="D82" s="162" t="s">
        <v>280</v>
      </c>
      <c r="E82" s="183">
        <f>H82+K82+N82+Q82+T82+W82+Z82+AC82+AF82+AI82+AL82+AO82</f>
        <v>11980.2</v>
      </c>
      <c r="F82" s="245">
        <f t="shared" ref="F82:F87" si="129">I82+L82+O82+R82+U82+X82+AA82+AD82+AG82+AJ82+AM82+AP82</f>
        <v>0</v>
      </c>
      <c r="G82" s="245">
        <f t="shared" ref="G82:G119" si="130">F82/E82*100</f>
        <v>0</v>
      </c>
      <c r="H82" s="227">
        <v>0</v>
      </c>
      <c r="I82" s="227"/>
      <c r="J82" s="227"/>
      <c r="K82" s="273">
        <v>11980.2</v>
      </c>
      <c r="L82" s="273"/>
      <c r="M82" s="273"/>
      <c r="N82" s="283"/>
      <c r="O82" s="283"/>
      <c r="P82" s="283"/>
      <c r="Q82" s="273"/>
      <c r="R82" s="273"/>
      <c r="S82" s="273"/>
      <c r="T82" s="183"/>
      <c r="U82" s="183"/>
      <c r="V82" s="183"/>
      <c r="W82" s="183"/>
      <c r="X82" s="183"/>
      <c r="Y82" s="183"/>
      <c r="Z82" s="183"/>
      <c r="AA82" s="183"/>
      <c r="AB82" s="183"/>
      <c r="AC82" s="183"/>
      <c r="AD82" s="183"/>
      <c r="AE82" s="183"/>
      <c r="AF82" s="183"/>
      <c r="AG82" s="183"/>
      <c r="AH82" s="183"/>
      <c r="AI82" s="183"/>
      <c r="AJ82" s="183"/>
      <c r="AK82" s="183"/>
      <c r="AL82" s="183"/>
      <c r="AM82" s="183"/>
      <c r="AN82" s="183"/>
      <c r="AO82" s="183">
        <v>0</v>
      </c>
      <c r="AP82" s="183">
        <v>0</v>
      </c>
      <c r="AQ82" s="183"/>
      <c r="AR82" s="396"/>
    </row>
    <row r="83" spans="1:44">
      <c r="A83" s="371"/>
      <c r="B83" s="372"/>
      <c r="C83" s="373"/>
      <c r="D83" s="164" t="s">
        <v>43</v>
      </c>
      <c r="E83" s="183">
        <f t="shared" ref="E83" si="131">H83+K83+N83+Q83+T83+W83+Z83+AC83+AF83+AI83+AL83+AO83</f>
        <v>0</v>
      </c>
      <c r="F83" s="245">
        <f t="shared" si="129"/>
        <v>0</v>
      </c>
      <c r="G83" s="245">
        <v>0</v>
      </c>
      <c r="H83" s="227"/>
      <c r="I83" s="227"/>
      <c r="J83" s="227"/>
      <c r="K83" s="273"/>
      <c r="L83" s="273"/>
      <c r="M83" s="273"/>
      <c r="N83" s="283"/>
      <c r="O83" s="283"/>
      <c r="P83" s="283"/>
      <c r="Q83" s="273"/>
      <c r="R83" s="273"/>
      <c r="S83" s="273"/>
      <c r="T83" s="183"/>
      <c r="U83" s="183"/>
      <c r="V83" s="183"/>
      <c r="W83" s="183"/>
      <c r="X83" s="183"/>
      <c r="Y83" s="183"/>
      <c r="Z83" s="183"/>
      <c r="AA83" s="183"/>
      <c r="AB83" s="183"/>
      <c r="AC83" s="183"/>
      <c r="AD83" s="183"/>
      <c r="AE83" s="183"/>
      <c r="AF83" s="183"/>
      <c r="AG83" s="183"/>
      <c r="AH83" s="183"/>
      <c r="AI83" s="183"/>
      <c r="AJ83" s="183"/>
      <c r="AK83" s="183"/>
      <c r="AL83" s="183"/>
      <c r="AM83" s="183"/>
      <c r="AN83" s="183"/>
      <c r="AO83" s="183"/>
      <c r="AP83" s="183"/>
      <c r="AQ83" s="183"/>
      <c r="AR83" s="226"/>
    </row>
    <row r="84" spans="1:44">
      <c r="A84" s="365" t="s">
        <v>358</v>
      </c>
      <c r="B84" s="368" t="s">
        <v>349</v>
      </c>
      <c r="C84" s="221"/>
      <c r="D84" s="166" t="s">
        <v>41</v>
      </c>
      <c r="E84" s="190">
        <f>E85+E86+E87</f>
        <v>19593.900000000001</v>
      </c>
      <c r="F84" s="245">
        <f t="shared" si="129"/>
        <v>0</v>
      </c>
      <c r="G84" s="245">
        <f t="shared" si="130"/>
        <v>0</v>
      </c>
      <c r="H84" s="227"/>
      <c r="I84" s="227"/>
      <c r="J84" s="227"/>
      <c r="K84" s="273"/>
      <c r="L84" s="273"/>
      <c r="M84" s="273"/>
      <c r="N84" s="283"/>
      <c r="O84" s="283"/>
      <c r="P84" s="283"/>
      <c r="Q84" s="273"/>
      <c r="R84" s="273"/>
      <c r="S84" s="273"/>
      <c r="T84" s="183"/>
      <c r="U84" s="183"/>
      <c r="V84" s="183"/>
      <c r="W84" s="183"/>
      <c r="X84" s="183"/>
      <c r="Y84" s="183"/>
      <c r="Z84" s="183"/>
      <c r="AA84" s="183"/>
      <c r="AB84" s="183"/>
      <c r="AC84" s="183"/>
      <c r="AD84" s="183"/>
      <c r="AE84" s="183"/>
      <c r="AF84" s="183"/>
      <c r="AG84" s="183"/>
      <c r="AH84" s="183"/>
      <c r="AI84" s="183"/>
      <c r="AJ84" s="183"/>
      <c r="AK84" s="183"/>
      <c r="AL84" s="183"/>
      <c r="AM84" s="183"/>
      <c r="AN84" s="183"/>
      <c r="AO84" s="183"/>
      <c r="AP84" s="183"/>
      <c r="AQ84" s="183"/>
      <c r="AR84" s="226"/>
    </row>
    <row r="85" spans="1:44">
      <c r="A85" s="366"/>
      <c r="B85" s="369"/>
      <c r="C85" s="221"/>
      <c r="D85" s="162" t="s">
        <v>2</v>
      </c>
      <c r="E85" s="183">
        <f>H85+K85+N85+Q85+T85+W85+Z85+AC85+AF85+AI85+AL85+AO85</f>
        <v>0</v>
      </c>
      <c r="F85" s="245">
        <f t="shared" si="129"/>
        <v>0</v>
      </c>
      <c r="G85" s="245">
        <v>0</v>
      </c>
      <c r="H85" s="227"/>
      <c r="I85" s="227"/>
      <c r="J85" s="227"/>
      <c r="K85" s="273"/>
      <c r="L85" s="273"/>
      <c r="M85" s="273"/>
      <c r="N85" s="283"/>
      <c r="O85" s="283"/>
      <c r="P85" s="283"/>
      <c r="Q85" s="273"/>
      <c r="R85" s="273"/>
      <c r="S85" s="27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  <c r="AF85" s="183"/>
      <c r="AG85" s="183"/>
      <c r="AH85" s="183"/>
      <c r="AI85" s="183"/>
      <c r="AJ85" s="183"/>
      <c r="AK85" s="183"/>
      <c r="AL85" s="183"/>
      <c r="AM85" s="183"/>
      <c r="AN85" s="183"/>
      <c r="AO85" s="183"/>
      <c r="AP85" s="183"/>
      <c r="AQ85" s="183"/>
      <c r="AR85" s="226"/>
    </row>
    <row r="86" spans="1:44">
      <c r="A86" s="366"/>
      <c r="B86" s="369"/>
      <c r="C86" s="221"/>
      <c r="D86" s="162" t="s">
        <v>280</v>
      </c>
      <c r="E86" s="183">
        <f>H86+K86+N86+Q86+T86+W86+Z86+AC86+AF86+AI86+AL86+AO86</f>
        <v>19593.900000000001</v>
      </c>
      <c r="F86" s="245">
        <f t="shared" si="129"/>
        <v>0</v>
      </c>
      <c r="G86" s="245">
        <f t="shared" si="130"/>
        <v>0</v>
      </c>
      <c r="H86" s="227">
        <v>0</v>
      </c>
      <c r="I86" s="227"/>
      <c r="J86" s="227"/>
      <c r="K86" s="273">
        <v>19593.900000000001</v>
      </c>
      <c r="L86" s="273"/>
      <c r="M86" s="273"/>
      <c r="N86" s="283"/>
      <c r="O86" s="283"/>
      <c r="P86" s="283"/>
      <c r="Q86" s="273"/>
      <c r="R86" s="273"/>
      <c r="S86" s="273"/>
      <c r="T86" s="183"/>
      <c r="U86" s="183"/>
      <c r="V86" s="183"/>
      <c r="W86" s="183"/>
      <c r="X86" s="183"/>
      <c r="Y86" s="183"/>
      <c r="Z86" s="183"/>
      <c r="AA86" s="183"/>
      <c r="AB86" s="183"/>
      <c r="AC86" s="183"/>
      <c r="AD86" s="183"/>
      <c r="AE86" s="183"/>
      <c r="AF86" s="183"/>
      <c r="AG86" s="183"/>
      <c r="AH86" s="183"/>
      <c r="AI86" s="183"/>
      <c r="AJ86" s="183"/>
      <c r="AK86" s="183"/>
      <c r="AL86" s="183"/>
      <c r="AM86" s="183"/>
      <c r="AN86" s="183"/>
      <c r="AO86" s="183"/>
      <c r="AP86" s="183"/>
      <c r="AQ86" s="183"/>
      <c r="AR86" s="226"/>
    </row>
    <row r="87" spans="1:44">
      <c r="A87" s="367"/>
      <c r="B87" s="370"/>
      <c r="C87" s="221"/>
      <c r="D87" s="164" t="s">
        <v>43</v>
      </c>
      <c r="E87" s="183">
        <v>0</v>
      </c>
      <c r="F87" s="245">
        <f t="shared" si="129"/>
        <v>0</v>
      </c>
      <c r="G87" s="245">
        <v>0</v>
      </c>
      <c r="H87" s="227"/>
      <c r="I87" s="227"/>
      <c r="J87" s="227"/>
      <c r="K87" s="273"/>
      <c r="L87" s="273"/>
      <c r="M87" s="273"/>
      <c r="N87" s="283"/>
      <c r="O87" s="283"/>
      <c r="P87" s="283"/>
      <c r="Q87" s="273"/>
      <c r="R87" s="273"/>
      <c r="S87" s="273"/>
      <c r="T87" s="183"/>
      <c r="U87" s="183"/>
      <c r="V87" s="183"/>
      <c r="W87" s="183"/>
      <c r="X87" s="183"/>
      <c r="Y87" s="183"/>
      <c r="Z87" s="183"/>
      <c r="AA87" s="183"/>
      <c r="AB87" s="183"/>
      <c r="AC87" s="183"/>
      <c r="AD87" s="183"/>
      <c r="AE87" s="183"/>
      <c r="AF87" s="183"/>
      <c r="AG87" s="183"/>
      <c r="AH87" s="183"/>
      <c r="AI87" s="183"/>
      <c r="AJ87" s="183"/>
      <c r="AK87" s="183"/>
      <c r="AL87" s="183"/>
      <c r="AM87" s="183"/>
      <c r="AN87" s="183"/>
      <c r="AO87" s="183"/>
      <c r="AP87" s="183"/>
      <c r="AQ87" s="183"/>
      <c r="AR87" s="226"/>
    </row>
    <row r="88" spans="1:44" s="230" customFormat="1" ht="15.75" customHeight="1">
      <c r="A88" s="432" t="s">
        <v>331</v>
      </c>
      <c r="B88" s="433"/>
      <c r="C88" s="434"/>
      <c r="D88" s="228" t="s">
        <v>41</v>
      </c>
      <c r="E88" s="247">
        <f>SUM(E89:E91)</f>
        <v>59291.6</v>
      </c>
      <c r="F88" s="244">
        <f>SUM(F89:F91)</f>
        <v>0</v>
      </c>
      <c r="G88" s="244">
        <f t="shared" si="130"/>
        <v>0</v>
      </c>
      <c r="H88" s="263">
        <f>SUM(H89:H91)</f>
        <v>0</v>
      </c>
      <c r="I88" s="263">
        <f t="shared" ref="I88:AP88" si="132">SUM(I89:I91)</f>
        <v>0</v>
      </c>
      <c r="J88" s="263"/>
      <c r="K88" s="272">
        <f t="shared" si="132"/>
        <v>59291.6</v>
      </c>
      <c r="L88" s="272">
        <f t="shared" si="132"/>
        <v>0</v>
      </c>
      <c r="M88" s="272">
        <f t="shared" ref="M88:M119" si="133">L88/K88*100</f>
        <v>0</v>
      </c>
      <c r="N88" s="282">
        <f t="shared" si="132"/>
        <v>0</v>
      </c>
      <c r="O88" s="282">
        <f t="shared" si="132"/>
        <v>0</v>
      </c>
      <c r="P88" s="282">
        <f t="shared" si="132"/>
        <v>0</v>
      </c>
      <c r="Q88" s="272">
        <f t="shared" si="132"/>
        <v>0</v>
      </c>
      <c r="R88" s="272">
        <f t="shared" si="132"/>
        <v>0</v>
      </c>
      <c r="S88" s="273" t="e">
        <f>R88/Q88*100</f>
        <v>#DIV/0!</v>
      </c>
      <c r="T88" s="247">
        <f t="shared" si="132"/>
        <v>0</v>
      </c>
      <c r="U88" s="247">
        <f t="shared" si="132"/>
        <v>0</v>
      </c>
      <c r="V88" s="229" t="e">
        <f>U88/T88*100</f>
        <v>#DIV/0!</v>
      </c>
      <c r="W88" s="247">
        <f t="shared" si="132"/>
        <v>0</v>
      </c>
      <c r="X88" s="247">
        <f t="shared" si="132"/>
        <v>0</v>
      </c>
      <c r="Y88" s="247">
        <f t="shared" si="132"/>
        <v>0</v>
      </c>
      <c r="Z88" s="247">
        <f t="shared" si="132"/>
        <v>0</v>
      </c>
      <c r="AA88" s="247">
        <f t="shared" si="132"/>
        <v>0</v>
      </c>
      <c r="AB88" s="247">
        <f t="shared" si="132"/>
        <v>0</v>
      </c>
      <c r="AC88" s="247">
        <f t="shared" si="132"/>
        <v>0</v>
      </c>
      <c r="AD88" s="247">
        <f t="shared" si="132"/>
        <v>0</v>
      </c>
      <c r="AE88" s="247" t="e">
        <f t="shared" ref="AE88:AE119" si="134">AD88/AC88*100</f>
        <v>#DIV/0!</v>
      </c>
      <c r="AF88" s="247">
        <f t="shared" si="132"/>
        <v>0</v>
      </c>
      <c r="AG88" s="247">
        <f t="shared" si="132"/>
        <v>0</v>
      </c>
      <c r="AH88" s="247">
        <f t="shared" si="132"/>
        <v>0</v>
      </c>
      <c r="AI88" s="247">
        <f t="shared" si="132"/>
        <v>0</v>
      </c>
      <c r="AJ88" s="247">
        <f t="shared" si="132"/>
        <v>0</v>
      </c>
      <c r="AK88" s="229" t="e">
        <f t="shared" ref="AK88" si="135">AJ88/AI88*100</f>
        <v>#DIV/0!</v>
      </c>
      <c r="AL88" s="247">
        <f t="shared" si="132"/>
        <v>0</v>
      </c>
      <c r="AM88" s="247">
        <f t="shared" si="132"/>
        <v>0</v>
      </c>
      <c r="AN88" s="247">
        <f t="shared" si="132"/>
        <v>0</v>
      </c>
      <c r="AO88" s="247">
        <f t="shared" si="132"/>
        <v>0</v>
      </c>
      <c r="AP88" s="247">
        <f t="shared" si="132"/>
        <v>0</v>
      </c>
      <c r="AQ88" s="229" t="e">
        <f t="shared" ref="AQ88:AQ119" si="136">AP88/AO88*100</f>
        <v>#DIV/0!</v>
      </c>
      <c r="AR88" s="249"/>
    </row>
    <row r="89" spans="1:44" s="232" customFormat="1">
      <c r="A89" s="435"/>
      <c r="B89" s="436"/>
      <c r="C89" s="437"/>
      <c r="D89" s="231" t="s">
        <v>2</v>
      </c>
      <c r="E89" s="229">
        <f>E77+E81+E85</f>
        <v>0</v>
      </c>
      <c r="F89" s="245">
        <f t="shared" ref="F89:AQ91" si="137">F77+F81+F85</f>
        <v>0</v>
      </c>
      <c r="G89" s="245">
        <f t="shared" si="137"/>
        <v>0</v>
      </c>
      <c r="H89" s="227">
        <f t="shared" si="137"/>
        <v>0</v>
      </c>
      <c r="I89" s="227">
        <f t="shared" si="137"/>
        <v>0</v>
      </c>
      <c r="J89" s="227">
        <f t="shared" si="137"/>
        <v>0</v>
      </c>
      <c r="K89" s="273">
        <f t="shared" si="137"/>
        <v>0</v>
      </c>
      <c r="L89" s="273">
        <f t="shared" si="137"/>
        <v>0</v>
      </c>
      <c r="M89" s="273">
        <f t="shared" si="137"/>
        <v>0</v>
      </c>
      <c r="N89" s="283">
        <f t="shared" si="137"/>
        <v>0</v>
      </c>
      <c r="O89" s="283">
        <f t="shared" si="137"/>
        <v>0</v>
      </c>
      <c r="P89" s="283">
        <f t="shared" si="137"/>
        <v>0</v>
      </c>
      <c r="Q89" s="273">
        <f t="shared" si="137"/>
        <v>0</v>
      </c>
      <c r="R89" s="273">
        <f t="shared" si="137"/>
        <v>0</v>
      </c>
      <c r="S89" s="273">
        <f t="shared" si="137"/>
        <v>0</v>
      </c>
      <c r="T89" s="229">
        <f t="shared" si="137"/>
        <v>0</v>
      </c>
      <c r="U89" s="229">
        <f t="shared" si="137"/>
        <v>0</v>
      </c>
      <c r="V89" s="229">
        <f t="shared" si="137"/>
        <v>0</v>
      </c>
      <c r="W89" s="229">
        <f t="shared" si="137"/>
        <v>0</v>
      </c>
      <c r="X89" s="229">
        <f t="shared" si="137"/>
        <v>0</v>
      </c>
      <c r="Y89" s="229">
        <f t="shared" si="137"/>
        <v>0</v>
      </c>
      <c r="Z89" s="229">
        <f t="shared" si="137"/>
        <v>0</v>
      </c>
      <c r="AA89" s="229">
        <f t="shared" si="137"/>
        <v>0</v>
      </c>
      <c r="AB89" s="229">
        <f t="shared" si="137"/>
        <v>0</v>
      </c>
      <c r="AC89" s="229">
        <f t="shared" si="137"/>
        <v>0</v>
      </c>
      <c r="AD89" s="229">
        <f t="shared" si="137"/>
        <v>0</v>
      </c>
      <c r="AE89" s="229">
        <f t="shared" si="137"/>
        <v>0</v>
      </c>
      <c r="AF89" s="229">
        <f t="shared" si="137"/>
        <v>0</v>
      </c>
      <c r="AG89" s="229">
        <f t="shared" si="137"/>
        <v>0</v>
      </c>
      <c r="AH89" s="229">
        <f t="shared" si="137"/>
        <v>0</v>
      </c>
      <c r="AI89" s="229">
        <f t="shared" si="137"/>
        <v>0</v>
      </c>
      <c r="AJ89" s="229">
        <f t="shared" si="137"/>
        <v>0</v>
      </c>
      <c r="AK89" s="229">
        <f t="shared" si="137"/>
        <v>0</v>
      </c>
      <c r="AL89" s="229">
        <f t="shared" si="137"/>
        <v>0</v>
      </c>
      <c r="AM89" s="229">
        <f t="shared" si="137"/>
        <v>0</v>
      </c>
      <c r="AN89" s="229">
        <f t="shared" si="137"/>
        <v>0</v>
      </c>
      <c r="AO89" s="229">
        <f t="shared" si="137"/>
        <v>0</v>
      </c>
      <c r="AP89" s="229">
        <f t="shared" si="137"/>
        <v>0</v>
      </c>
      <c r="AQ89" s="229">
        <f t="shared" si="137"/>
        <v>0</v>
      </c>
      <c r="AR89" s="250"/>
    </row>
    <row r="90" spans="1:44" s="232" customFormat="1">
      <c r="A90" s="435"/>
      <c r="B90" s="436"/>
      <c r="C90" s="437"/>
      <c r="D90" s="231" t="s">
        <v>280</v>
      </c>
      <c r="E90" s="229">
        <f>E78+E82+E86</f>
        <v>59291.6</v>
      </c>
      <c r="F90" s="245">
        <f t="shared" ref="E90:T91" si="138">F78+F82+F86</f>
        <v>0</v>
      </c>
      <c r="G90" s="245">
        <f>G78+G82+G86</f>
        <v>0</v>
      </c>
      <c r="H90" s="227">
        <f t="shared" si="138"/>
        <v>0</v>
      </c>
      <c r="I90" s="227">
        <f t="shared" si="138"/>
        <v>0</v>
      </c>
      <c r="J90" s="227">
        <f t="shared" si="138"/>
        <v>0</v>
      </c>
      <c r="K90" s="273">
        <f t="shared" si="138"/>
        <v>59291.6</v>
      </c>
      <c r="L90" s="273">
        <f t="shared" si="138"/>
        <v>0</v>
      </c>
      <c r="M90" s="273">
        <f t="shared" si="138"/>
        <v>0</v>
      </c>
      <c r="N90" s="283">
        <f t="shared" si="138"/>
        <v>0</v>
      </c>
      <c r="O90" s="283">
        <f t="shared" si="138"/>
        <v>0</v>
      </c>
      <c r="P90" s="283">
        <f t="shared" si="138"/>
        <v>0</v>
      </c>
      <c r="Q90" s="273">
        <f t="shared" si="138"/>
        <v>0</v>
      </c>
      <c r="R90" s="273">
        <f t="shared" si="138"/>
        <v>0</v>
      </c>
      <c r="S90" s="273">
        <f t="shared" si="138"/>
        <v>0</v>
      </c>
      <c r="T90" s="229">
        <f t="shared" si="138"/>
        <v>0</v>
      </c>
      <c r="U90" s="229">
        <f t="shared" si="137"/>
        <v>0</v>
      </c>
      <c r="V90" s="229">
        <f t="shared" si="137"/>
        <v>0</v>
      </c>
      <c r="W90" s="229">
        <f t="shared" si="137"/>
        <v>0</v>
      </c>
      <c r="X90" s="229">
        <f t="shared" si="137"/>
        <v>0</v>
      </c>
      <c r="Y90" s="229">
        <f t="shared" si="137"/>
        <v>0</v>
      </c>
      <c r="Z90" s="229">
        <f t="shared" si="137"/>
        <v>0</v>
      </c>
      <c r="AA90" s="229">
        <f t="shared" si="137"/>
        <v>0</v>
      </c>
      <c r="AB90" s="229">
        <f t="shared" si="137"/>
        <v>0</v>
      </c>
      <c r="AC90" s="229">
        <f t="shared" si="137"/>
        <v>0</v>
      </c>
      <c r="AD90" s="229">
        <f t="shared" si="137"/>
        <v>0</v>
      </c>
      <c r="AE90" s="229">
        <f t="shared" si="137"/>
        <v>0</v>
      </c>
      <c r="AF90" s="229">
        <f t="shared" si="137"/>
        <v>0</v>
      </c>
      <c r="AG90" s="229">
        <f t="shared" si="137"/>
        <v>0</v>
      </c>
      <c r="AH90" s="229">
        <f t="shared" si="137"/>
        <v>0</v>
      </c>
      <c r="AI90" s="229">
        <f t="shared" si="137"/>
        <v>0</v>
      </c>
      <c r="AJ90" s="229">
        <f t="shared" si="137"/>
        <v>0</v>
      </c>
      <c r="AK90" s="229">
        <f t="shared" si="137"/>
        <v>0</v>
      </c>
      <c r="AL90" s="229">
        <f t="shared" si="137"/>
        <v>0</v>
      </c>
      <c r="AM90" s="229">
        <f t="shared" si="137"/>
        <v>0</v>
      </c>
      <c r="AN90" s="229">
        <f t="shared" si="137"/>
        <v>0</v>
      </c>
      <c r="AO90" s="229">
        <f t="shared" si="137"/>
        <v>0</v>
      </c>
      <c r="AP90" s="229">
        <f t="shared" si="137"/>
        <v>0</v>
      </c>
      <c r="AQ90" s="229" t="e">
        <f t="shared" si="137"/>
        <v>#DIV/0!</v>
      </c>
      <c r="AR90" s="250"/>
    </row>
    <row r="91" spans="1:44" s="232" customFormat="1">
      <c r="A91" s="438"/>
      <c r="B91" s="439"/>
      <c r="C91" s="440"/>
      <c r="D91" s="233" t="s">
        <v>43</v>
      </c>
      <c r="E91" s="229">
        <f t="shared" si="138"/>
        <v>0</v>
      </c>
      <c r="F91" s="245">
        <f t="shared" si="138"/>
        <v>0</v>
      </c>
      <c r="G91" s="245">
        <f t="shared" si="138"/>
        <v>0</v>
      </c>
      <c r="H91" s="227">
        <f t="shared" si="138"/>
        <v>0</v>
      </c>
      <c r="I91" s="227">
        <f t="shared" si="138"/>
        <v>0</v>
      </c>
      <c r="J91" s="227">
        <f t="shared" si="138"/>
        <v>0</v>
      </c>
      <c r="K91" s="273">
        <f t="shared" si="138"/>
        <v>0</v>
      </c>
      <c r="L91" s="273">
        <f t="shared" si="138"/>
        <v>0</v>
      </c>
      <c r="M91" s="273">
        <f t="shared" si="138"/>
        <v>0</v>
      </c>
      <c r="N91" s="283">
        <f t="shared" si="138"/>
        <v>0</v>
      </c>
      <c r="O91" s="283">
        <f t="shared" si="138"/>
        <v>0</v>
      </c>
      <c r="P91" s="283">
        <f t="shared" si="138"/>
        <v>0</v>
      </c>
      <c r="Q91" s="273">
        <f t="shared" si="138"/>
        <v>0</v>
      </c>
      <c r="R91" s="273">
        <f t="shared" si="138"/>
        <v>0</v>
      </c>
      <c r="S91" s="273">
        <f t="shared" si="138"/>
        <v>0</v>
      </c>
      <c r="T91" s="229">
        <f t="shared" si="138"/>
        <v>0</v>
      </c>
      <c r="U91" s="229">
        <f t="shared" si="137"/>
        <v>0</v>
      </c>
      <c r="V91" s="229">
        <f t="shared" si="137"/>
        <v>0</v>
      </c>
      <c r="W91" s="229">
        <f t="shared" si="137"/>
        <v>0</v>
      </c>
      <c r="X91" s="229">
        <f t="shared" si="137"/>
        <v>0</v>
      </c>
      <c r="Y91" s="229">
        <f t="shared" si="137"/>
        <v>0</v>
      </c>
      <c r="Z91" s="229">
        <f t="shared" si="137"/>
        <v>0</v>
      </c>
      <c r="AA91" s="229">
        <f t="shared" si="137"/>
        <v>0</v>
      </c>
      <c r="AB91" s="229">
        <f t="shared" si="137"/>
        <v>0</v>
      </c>
      <c r="AC91" s="229">
        <f t="shared" si="137"/>
        <v>0</v>
      </c>
      <c r="AD91" s="229">
        <f t="shared" si="137"/>
        <v>0</v>
      </c>
      <c r="AE91" s="229">
        <f t="shared" si="137"/>
        <v>0</v>
      </c>
      <c r="AF91" s="229">
        <f t="shared" si="137"/>
        <v>0</v>
      </c>
      <c r="AG91" s="229">
        <f t="shared" si="137"/>
        <v>0</v>
      </c>
      <c r="AH91" s="229">
        <f t="shared" si="137"/>
        <v>0</v>
      </c>
      <c r="AI91" s="229">
        <f t="shared" si="137"/>
        <v>0</v>
      </c>
      <c r="AJ91" s="229">
        <f t="shared" si="137"/>
        <v>0</v>
      </c>
      <c r="AK91" s="229">
        <f t="shared" si="137"/>
        <v>0</v>
      </c>
      <c r="AL91" s="229">
        <f t="shared" si="137"/>
        <v>0</v>
      </c>
      <c r="AM91" s="229">
        <f t="shared" si="137"/>
        <v>0</v>
      </c>
      <c r="AN91" s="229">
        <f t="shared" si="137"/>
        <v>0</v>
      </c>
      <c r="AO91" s="229">
        <f t="shared" si="137"/>
        <v>0</v>
      </c>
      <c r="AP91" s="229">
        <f t="shared" si="137"/>
        <v>0</v>
      </c>
      <c r="AQ91" s="229">
        <f t="shared" si="137"/>
        <v>0</v>
      </c>
      <c r="AR91" s="250"/>
    </row>
    <row r="92" spans="1:44" s="161" customFormat="1">
      <c r="A92" s="371" t="s">
        <v>16</v>
      </c>
      <c r="B92" s="372" t="s">
        <v>332</v>
      </c>
      <c r="C92" s="391"/>
      <c r="D92" s="166" t="s">
        <v>41</v>
      </c>
      <c r="E92" s="190">
        <f>E112</f>
        <v>113401.99999999999</v>
      </c>
      <c r="F92" s="244">
        <f t="shared" ref="F92:AP95" si="139">F112</f>
        <v>5461.9</v>
      </c>
      <c r="G92" s="244">
        <f t="shared" si="130"/>
        <v>4.8164053544029208</v>
      </c>
      <c r="H92" s="263">
        <f t="shared" si="139"/>
        <v>5461.9</v>
      </c>
      <c r="I92" s="263">
        <f t="shared" si="139"/>
        <v>5461.9</v>
      </c>
      <c r="J92" s="263">
        <f t="shared" ref="J92:J112" si="140">I92/H92*100</f>
        <v>100</v>
      </c>
      <c r="K92" s="272">
        <f t="shared" si="139"/>
        <v>9445</v>
      </c>
      <c r="L92" s="272">
        <f t="shared" si="139"/>
        <v>0</v>
      </c>
      <c r="M92" s="272">
        <f t="shared" si="133"/>
        <v>0</v>
      </c>
      <c r="N92" s="282">
        <f t="shared" si="139"/>
        <v>13552.3</v>
      </c>
      <c r="O92" s="282">
        <f t="shared" si="139"/>
        <v>0</v>
      </c>
      <c r="P92" s="283">
        <f t="shared" ref="P92" si="141">O92/N92*100</f>
        <v>0</v>
      </c>
      <c r="Q92" s="272">
        <f t="shared" si="139"/>
        <v>9144.5</v>
      </c>
      <c r="R92" s="272">
        <f t="shared" si="139"/>
        <v>0</v>
      </c>
      <c r="S92" s="272">
        <f t="shared" si="139"/>
        <v>0</v>
      </c>
      <c r="T92" s="190">
        <f t="shared" si="139"/>
        <v>9473.9</v>
      </c>
      <c r="U92" s="190">
        <f t="shared" si="139"/>
        <v>0</v>
      </c>
      <c r="V92" s="183">
        <f>U92/T92*100</f>
        <v>0</v>
      </c>
      <c r="W92" s="190">
        <f t="shared" si="139"/>
        <v>9475.9</v>
      </c>
      <c r="X92" s="190">
        <f t="shared" si="139"/>
        <v>0</v>
      </c>
      <c r="Y92" s="190">
        <f t="shared" si="139"/>
        <v>0</v>
      </c>
      <c r="Z92" s="190">
        <f t="shared" si="139"/>
        <v>9459.7000000000007</v>
      </c>
      <c r="AA92" s="190">
        <f t="shared" si="139"/>
        <v>0</v>
      </c>
      <c r="AB92" s="190">
        <f t="shared" ref="AB92:AB93" si="142">AA92/Z92*100</f>
        <v>0</v>
      </c>
      <c r="AC92" s="190">
        <f t="shared" si="139"/>
        <v>9339.7000000000007</v>
      </c>
      <c r="AD92" s="190">
        <f t="shared" si="139"/>
        <v>70</v>
      </c>
      <c r="AE92" s="190">
        <f t="shared" si="134"/>
        <v>0.74948874160840284</v>
      </c>
      <c r="AF92" s="190">
        <f t="shared" si="139"/>
        <v>9459.7999999999993</v>
      </c>
      <c r="AG92" s="190">
        <f t="shared" si="139"/>
        <v>0</v>
      </c>
      <c r="AH92" s="190">
        <f t="shared" si="139"/>
        <v>0</v>
      </c>
      <c r="AI92" s="190">
        <f t="shared" si="139"/>
        <v>9454.1</v>
      </c>
      <c r="AJ92" s="190">
        <f t="shared" si="139"/>
        <v>0</v>
      </c>
      <c r="AK92" s="183">
        <f t="shared" ref="AK92" si="143">AJ92/AI92*100</f>
        <v>0</v>
      </c>
      <c r="AL92" s="190">
        <f t="shared" si="139"/>
        <v>9454.1</v>
      </c>
      <c r="AM92" s="190">
        <f t="shared" si="139"/>
        <v>0</v>
      </c>
      <c r="AN92" s="183">
        <f t="shared" ref="AN92" si="144">AM92/AL92*100</f>
        <v>0</v>
      </c>
      <c r="AO92" s="190">
        <f t="shared" si="139"/>
        <v>9561.0999999999985</v>
      </c>
      <c r="AP92" s="190">
        <f t="shared" si="139"/>
        <v>0</v>
      </c>
      <c r="AQ92" s="183">
        <f t="shared" si="136"/>
        <v>0</v>
      </c>
      <c r="AR92" s="400"/>
    </row>
    <row r="93" spans="1:44">
      <c r="A93" s="371"/>
      <c r="B93" s="372"/>
      <c r="C93" s="391"/>
      <c r="D93" s="162" t="s">
        <v>2</v>
      </c>
      <c r="E93" s="183">
        <f t="shared" ref="E93:T93" si="145">E113</f>
        <v>2111.4</v>
      </c>
      <c r="F93" s="245">
        <f>F113</f>
        <v>0</v>
      </c>
      <c r="G93" s="245"/>
      <c r="H93" s="227">
        <f t="shared" si="145"/>
        <v>0</v>
      </c>
      <c r="I93" s="227">
        <f t="shared" si="145"/>
        <v>0</v>
      </c>
      <c r="J93" s="227"/>
      <c r="K93" s="273">
        <f t="shared" si="145"/>
        <v>190</v>
      </c>
      <c r="L93" s="273">
        <f t="shared" si="145"/>
        <v>0</v>
      </c>
      <c r="M93" s="273"/>
      <c r="N93" s="283">
        <f t="shared" si="145"/>
        <v>190</v>
      </c>
      <c r="O93" s="283">
        <f t="shared" si="145"/>
        <v>0</v>
      </c>
      <c r="P93" s="283">
        <f t="shared" si="145"/>
        <v>0</v>
      </c>
      <c r="Q93" s="273">
        <f t="shared" si="145"/>
        <v>190</v>
      </c>
      <c r="R93" s="273">
        <f t="shared" si="145"/>
        <v>0</v>
      </c>
      <c r="S93" s="273">
        <f t="shared" si="145"/>
        <v>0</v>
      </c>
      <c r="T93" s="183">
        <f t="shared" si="145"/>
        <v>190</v>
      </c>
      <c r="U93" s="183">
        <f t="shared" si="139"/>
        <v>0</v>
      </c>
      <c r="V93" s="183">
        <f t="shared" si="139"/>
        <v>0</v>
      </c>
      <c r="W93" s="183">
        <f t="shared" si="139"/>
        <v>190</v>
      </c>
      <c r="X93" s="183">
        <f t="shared" si="139"/>
        <v>0</v>
      </c>
      <c r="Y93" s="183">
        <f t="shared" si="139"/>
        <v>0</v>
      </c>
      <c r="Z93" s="183">
        <f t="shared" si="139"/>
        <v>190</v>
      </c>
      <c r="AA93" s="183">
        <f t="shared" si="139"/>
        <v>0</v>
      </c>
      <c r="AB93" s="183">
        <f t="shared" si="142"/>
        <v>0</v>
      </c>
      <c r="AC93" s="183">
        <v>70</v>
      </c>
      <c r="AD93" s="183">
        <v>70</v>
      </c>
      <c r="AE93" s="183"/>
      <c r="AF93" s="183">
        <f t="shared" si="139"/>
        <v>190</v>
      </c>
      <c r="AG93" s="183">
        <f t="shared" si="139"/>
        <v>0</v>
      </c>
      <c r="AH93" s="183">
        <f t="shared" si="139"/>
        <v>0</v>
      </c>
      <c r="AI93" s="183">
        <f t="shared" si="139"/>
        <v>190</v>
      </c>
      <c r="AJ93" s="183">
        <f t="shared" si="139"/>
        <v>0</v>
      </c>
      <c r="AK93" s="183">
        <f t="shared" si="139"/>
        <v>0</v>
      </c>
      <c r="AL93" s="183">
        <f t="shared" si="139"/>
        <v>190</v>
      </c>
      <c r="AM93" s="183">
        <f t="shared" si="139"/>
        <v>0</v>
      </c>
      <c r="AN93" s="183">
        <f t="shared" si="139"/>
        <v>0</v>
      </c>
      <c r="AO93" s="183">
        <f t="shared" si="139"/>
        <v>211.4</v>
      </c>
      <c r="AP93" s="183">
        <f t="shared" si="139"/>
        <v>0</v>
      </c>
      <c r="AQ93" s="183"/>
      <c r="AR93" s="401"/>
    </row>
    <row r="94" spans="1:44">
      <c r="A94" s="371"/>
      <c r="B94" s="372"/>
      <c r="C94" s="391"/>
      <c r="D94" s="162" t="s">
        <v>280</v>
      </c>
      <c r="E94" s="183">
        <f>E114</f>
        <v>105795.59999999999</v>
      </c>
      <c r="F94" s="245">
        <f>F114</f>
        <v>5272</v>
      </c>
      <c r="G94" s="245">
        <f t="shared" si="130"/>
        <v>4.9831940080683887</v>
      </c>
      <c r="H94" s="227">
        <f t="shared" si="139"/>
        <v>5272</v>
      </c>
      <c r="I94" s="227">
        <f t="shared" si="139"/>
        <v>5272</v>
      </c>
      <c r="J94" s="227">
        <f t="shared" si="140"/>
        <v>100</v>
      </c>
      <c r="K94" s="273">
        <f t="shared" si="139"/>
        <v>8810</v>
      </c>
      <c r="L94" s="273">
        <f t="shared" si="139"/>
        <v>0</v>
      </c>
      <c r="M94" s="273">
        <f t="shared" si="133"/>
        <v>0</v>
      </c>
      <c r="N94" s="283">
        <f t="shared" si="139"/>
        <v>12667.4</v>
      </c>
      <c r="O94" s="283">
        <f t="shared" si="139"/>
        <v>0</v>
      </c>
      <c r="P94" s="283">
        <f t="shared" si="139"/>
        <v>0</v>
      </c>
      <c r="Q94" s="273">
        <f t="shared" si="139"/>
        <v>8480.6</v>
      </c>
      <c r="R94" s="273">
        <f t="shared" si="139"/>
        <v>0</v>
      </c>
      <c r="S94" s="273">
        <f t="shared" si="139"/>
        <v>0</v>
      </c>
      <c r="T94" s="183">
        <f t="shared" si="139"/>
        <v>8810</v>
      </c>
      <c r="U94" s="183">
        <f t="shared" si="139"/>
        <v>0</v>
      </c>
      <c r="V94" s="183">
        <f t="shared" si="139"/>
        <v>0</v>
      </c>
      <c r="W94" s="183">
        <f t="shared" si="139"/>
        <v>8810</v>
      </c>
      <c r="X94" s="183">
        <f t="shared" si="139"/>
        <v>0</v>
      </c>
      <c r="Y94" s="183">
        <f>X94/W94*100</f>
        <v>0</v>
      </c>
      <c r="Z94" s="183">
        <f t="shared" si="139"/>
        <v>8810</v>
      </c>
      <c r="AA94" s="183">
        <f t="shared" si="139"/>
        <v>0</v>
      </c>
      <c r="AB94" s="183">
        <f t="shared" si="139"/>
        <v>0</v>
      </c>
      <c r="AC94" s="183">
        <f t="shared" si="139"/>
        <v>8810</v>
      </c>
      <c r="AD94" s="183">
        <f t="shared" si="139"/>
        <v>0</v>
      </c>
      <c r="AE94" s="183">
        <f t="shared" si="134"/>
        <v>0</v>
      </c>
      <c r="AF94" s="183">
        <f t="shared" si="139"/>
        <v>8810</v>
      </c>
      <c r="AG94" s="183">
        <f t="shared" si="139"/>
        <v>0</v>
      </c>
      <c r="AH94" s="183">
        <f t="shared" si="139"/>
        <v>0</v>
      </c>
      <c r="AI94" s="183">
        <f>AI114</f>
        <v>8810</v>
      </c>
      <c r="AJ94" s="183"/>
      <c r="AK94" s="183">
        <f t="shared" ref="AK94:AK119" si="146">AJ94/AI94*100</f>
        <v>0</v>
      </c>
      <c r="AL94" s="183">
        <f t="shared" si="139"/>
        <v>8810</v>
      </c>
      <c r="AM94" s="183">
        <f t="shared" si="139"/>
        <v>0</v>
      </c>
      <c r="AN94" s="183">
        <f t="shared" ref="AN94:AN96" si="147">AM94/AL94*100</f>
        <v>0</v>
      </c>
      <c r="AO94" s="183">
        <f t="shared" si="139"/>
        <v>8895.5999999999985</v>
      </c>
      <c r="AP94" s="183">
        <f t="shared" si="139"/>
        <v>0</v>
      </c>
      <c r="AQ94" s="183">
        <f t="shared" si="136"/>
        <v>0</v>
      </c>
      <c r="AR94" s="401"/>
    </row>
    <row r="95" spans="1:44">
      <c r="A95" s="371"/>
      <c r="B95" s="372"/>
      <c r="C95" s="391"/>
      <c r="D95" s="164" t="s">
        <v>43</v>
      </c>
      <c r="E95" s="183">
        <f>E115</f>
        <v>5495.0000000000009</v>
      </c>
      <c r="F95" s="245">
        <f t="shared" si="139"/>
        <v>189.9</v>
      </c>
      <c r="G95" s="245">
        <f t="shared" si="130"/>
        <v>3.4558689717925382</v>
      </c>
      <c r="H95" s="227">
        <f t="shared" si="139"/>
        <v>189.9</v>
      </c>
      <c r="I95" s="227">
        <f t="shared" si="139"/>
        <v>189.9</v>
      </c>
      <c r="J95" s="227">
        <f t="shared" si="140"/>
        <v>100</v>
      </c>
      <c r="K95" s="273">
        <f t="shared" si="139"/>
        <v>445</v>
      </c>
      <c r="L95" s="273">
        <f t="shared" si="139"/>
        <v>0</v>
      </c>
      <c r="M95" s="273">
        <f t="shared" si="133"/>
        <v>0</v>
      </c>
      <c r="N95" s="283">
        <f t="shared" si="139"/>
        <v>694.9</v>
      </c>
      <c r="O95" s="283">
        <f t="shared" si="139"/>
        <v>0</v>
      </c>
      <c r="P95" s="283">
        <f t="shared" ref="P95" si="148">O95/N95*100</f>
        <v>0</v>
      </c>
      <c r="Q95" s="273">
        <f t="shared" si="139"/>
        <v>473.9</v>
      </c>
      <c r="R95" s="273">
        <f t="shared" si="139"/>
        <v>0</v>
      </c>
      <c r="S95" s="273">
        <f t="shared" si="139"/>
        <v>0</v>
      </c>
      <c r="T95" s="183">
        <f t="shared" si="139"/>
        <v>473.9</v>
      </c>
      <c r="U95" s="183">
        <f t="shared" si="139"/>
        <v>0</v>
      </c>
      <c r="V95" s="183">
        <f>U95/T95*100</f>
        <v>0</v>
      </c>
      <c r="W95" s="183">
        <f t="shared" si="139"/>
        <v>475.9</v>
      </c>
      <c r="X95" s="183">
        <f t="shared" si="139"/>
        <v>0</v>
      </c>
      <c r="Y95" s="183">
        <f t="shared" si="139"/>
        <v>0</v>
      </c>
      <c r="Z95" s="183">
        <f t="shared" si="139"/>
        <v>459.7</v>
      </c>
      <c r="AA95" s="183">
        <f t="shared" si="139"/>
        <v>0</v>
      </c>
      <c r="AB95" s="183">
        <f t="shared" si="139"/>
        <v>0</v>
      </c>
      <c r="AC95" s="183">
        <f t="shared" si="139"/>
        <v>459.7</v>
      </c>
      <c r="AD95" s="183">
        <f t="shared" si="139"/>
        <v>0</v>
      </c>
      <c r="AE95" s="183">
        <f t="shared" si="134"/>
        <v>0</v>
      </c>
      <c r="AF95" s="183">
        <f t="shared" si="139"/>
        <v>459.8</v>
      </c>
      <c r="AG95" s="183">
        <f t="shared" si="139"/>
        <v>0</v>
      </c>
      <c r="AH95" s="183">
        <f t="shared" si="139"/>
        <v>0</v>
      </c>
      <c r="AI95" s="183">
        <f t="shared" si="139"/>
        <v>454.1</v>
      </c>
      <c r="AJ95" s="183">
        <f t="shared" si="139"/>
        <v>0</v>
      </c>
      <c r="AK95" s="183">
        <f t="shared" si="146"/>
        <v>0</v>
      </c>
      <c r="AL95" s="183">
        <f t="shared" si="139"/>
        <v>454.1</v>
      </c>
      <c r="AM95" s="183">
        <f t="shared" si="139"/>
        <v>0</v>
      </c>
      <c r="AN95" s="183">
        <f t="shared" si="147"/>
        <v>0</v>
      </c>
      <c r="AO95" s="183">
        <f t="shared" si="139"/>
        <v>454.1</v>
      </c>
      <c r="AP95" s="183">
        <f t="shared" si="139"/>
        <v>0</v>
      </c>
      <c r="AQ95" s="183">
        <f t="shared" si="136"/>
        <v>0</v>
      </c>
      <c r="AR95" s="401"/>
    </row>
    <row r="96" spans="1:44" s="161" customFormat="1">
      <c r="A96" s="371" t="s">
        <v>333</v>
      </c>
      <c r="B96" s="372" t="s">
        <v>292</v>
      </c>
      <c r="C96" s="391"/>
      <c r="D96" s="166" t="s">
        <v>41</v>
      </c>
      <c r="E96" s="190">
        <f>SUM(E97:E99)</f>
        <v>78989.899999999994</v>
      </c>
      <c r="F96" s="244">
        <f>SUM(F97:F99)</f>
        <v>2542.6</v>
      </c>
      <c r="G96" s="244">
        <f t="shared" si="130"/>
        <v>3.2188925419578962</v>
      </c>
      <c r="H96" s="263">
        <f t="shared" ref="H96:AP96" si="149">SUM(H97:H99)</f>
        <v>2542.6</v>
      </c>
      <c r="I96" s="263">
        <f t="shared" si="149"/>
        <v>2542.6</v>
      </c>
      <c r="J96" s="263">
        <f t="shared" si="140"/>
        <v>100</v>
      </c>
      <c r="K96" s="272">
        <f t="shared" si="149"/>
        <v>6590</v>
      </c>
      <c r="L96" s="272">
        <f t="shared" si="149"/>
        <v>0</v>
      </c>
      <c r="M96" s="272">
        <f t="shared" si="133"/>
        <v>0</v>
      </c>
      <c r="N96" s="282">
        <f t="shared" si="149"/>
        <v>10447.4</v>
      </c>
      <c r="O96" s="282">
        <f t="shared" si="149"/>
        <v>0</v>
      </c>
      <c r="P96" s="282">
        <f t="shared" si="149"/>
        <v>0</v>
      </c>
      <c r="Q96" s="272">
        <f t="shared" si="149"/>
        <v>6590</v>
      </c>
      <c r="R96" s="272">
        <f t="shared" si="149"/>
        <v>0</v>
      </c>
      <c r="S96" s="272">
        <f t="shared" si="149"/>
        <v>0</v>
      </c>
      <c r="T96" s="190">
        <f t="shared" si="149"/>
        <v>6590</v>
      </c>
      <c r="U96" s="190">
        <f t="shared" si="149"/>
        <v>0</v>
      </c>
      <c r="V96" s="183">
        <f>U96/T96*100</f>
        <v>0</v>
      </c>
      <c r="W96" s="190">
        <f t="shared" si="149"/>
        <v>6590</v>
      </c>
      <c r="X96" s="190">
        <f t="shared" si="149"/>
        <v>0</v>
      </c>
      <c r="Y96" s="190">
        <f t="shared" si="149"/>
        <v>0</v>
      </c>
      <c r="Z96" s="190">
        <f t="shared" si="149"/>
        <v>6590</v>
      </c>
      <c r="AA96" s="190">
        <f t="shared" si="149"/>
        <v>0</v>
      </c>
      <c r="AB96" s="190">
        <f t="shared" si="149"/>
        <v>0</v>
      </c>
      <c r="AC96" s="190">
        <f t="shared" si="149"/>
        <v>6590</v>
      </c>
      <c r="AD96" s="190">
        <f t="shared" si="149"/>
        <v>0</v>
      </c>
      <c r="AE96" s="190">
        <f t="shared" si="134"/>
        <v>0</v>
      </c>
      <c r="AF96" s="190">
        <f t="shared" si="149"/>
        <v>6590</v>
      </c>
      <c r="AG96" s="190">
        <f t="shared" si="149"/>
        <v>0</v>
      </c>
      <c r="AH96" s="190">
        <f t="shared" si="149"/>
        <v>0</v>
      </c>
      <c r="AI96" s="190">
        <f t="shared" si="149"/>
        <v>6590</v>
      </c>
      <c r="AJ96" s="190">
        <f t="shared" si="149"/>
        <v>0</v>
      </c>
      <c r="AK96" s="183">
        <f t="shared" si="146"/>
        <v>0</v>
      </c>
      <c r="AL96" s="190">
        <f t="shared" si="149"/>
        <v>6590</v>
      </c>
      <c r="AM96" s="190">
        <f t="shared" si="149"/>
        <v>0</v>
      </c>
      <c r="AN96" s="183">
        <f t="shared" si="147"/>
        <v>0</v>
      </c>
      <c r="AO96" s="190">
        <f t="shared" si="149"/>
        <v>6689.9</v>
      </c>
      <c r="AP96" s="190">
        <f t="shared" si="149"/>
        <v>0</v>
      </c>
      <c r="AQ96" s="183">
        <f t="shared" si="136"/>
        <v>0</v>
      </c>
      <c r="AR96" s="400"/>
    </row>
    <row r="97" spans="1:44">
      <c r="A97" s="371"/>
      <c r="B97" s="372"/>
      <c r="C97" s="391"/>
      <c r="D97" s="162" t="s">
        <v>2</v>
      </c>
      <c r="E97" s="183">
        <f t="shared" ref="E97:E105" si="150">H97+K97+N97+Q97+T97+W97+Z97+AC97+AF97+AI97+AL97+AO97</f>
        <v>2111.4</v>
      </c>
      <c r="F97" s="245">
        <f>I97+L97+O97+R97+U97+X97+AA97+AD97+AG97+AJ97+AM97+AP97</f>
        <v>0</v>
      </c>
      <c r="G97" s="245">
        <f t="shared" si="130"/>
        <v>0</v>
      </c>
      <c r="H97" s="227"/>
      <c r="I97" s="227"/>
      <c r="J97" s="227"/>
      <c r="K97" s="273">
        <v>190</v>
      </c>
      <c r="L97" s="273"/>
      <c r="M97" s="273"/>
      <c r="N97" s="283">
        <v>190</v>
      </c>
      <c r="O97" s="283"/>
      <c r="P97" s="283"/>
      <c r="Q97" s="273">
        <v>190</v>
      </c>
      <c r="R97" s="273"/>
      <c r="S97" s="273"/>
      <c r="T97" s="183">
        <v>190</v>
      </c>
      <c r="U97" s="183"/>
      <c r="V97" s="183">
        <f>U97/T97*100</f>
        <v>0</v>
      </c>
      <c r="W97" s="183">
        <v>190</v>
      </c>
      <c r="X97" s="183"/>
      <c r="Y97" s="183"/>
      <c r="Z97" s="183">
        <v>190</v>
      </c>
      <c r="AA97" s="183"/>
      <c r="AB97" s="183"/>
      <c r="AC97" s="183">
        <v>190</v>
      </c>
      <c r="AD97" s="183"/>
      <c r="AE97" s="183"/>
      <c r="AF97" s="183">
        <v>190</v>
      </c>
      <c r="AG97" s="183"/>
      <c r="AH97" s="183"/>
      <c r="AI97" s="183">
        <v>190</v>
      </c>
      <c r="AJ97" s="183"/>
      <c r="AK97" s="183"/>
      <c r="AL97" s="183">
        <v>190</v>
      </c>
      <c r="AM97" s="183"/>
      <c r="AN97" s="183"/>
      <c r="AO97" s="183">
        <v>211.4</v>
      </c>
      <c r="AP97" s="183"/>
      <c r="AQ97" s="183"/>
      <c r="AR97" s="401"/>
    </row>
    <row r="98" spans="1:44">
      <c r="A98" s="371"/>
      <c r="B98" s="372"/>
      <c r="C98" s="391"/>
      <c r="D98" s="162" t="s">
        <v>280</v>
      </c>
      <c r="E98" s="183">
        <f>H98+K98+N98+Q98+T98+W98+Z98+AC98+AF98+AI98+AL98+AO98</f>
        <v>76878.5</v>
      </c>
      <c r="F98" s="245">
        <f>I98+L98+O98+R98+U98+X98+AA98+AD98+AG98+AJ98+AM98+AP98</f>
        <v>2542.6</v>
      </c>
      <c r="G98" s="245">
        <f t="shared" si="130"/>
        <v>3.307296578367164</v>
      </c>
      <c r="H98" s="227">
        <v>2542.6</v>
      </c>
      <c r="I98" s="227">
        <v>2542.6</v>
      </c>
      <c r="J98" s="227">
        <f t="shared" si="140"/>
        <v>100</v>
      </c>
      <c r="K98" s="273">
        <v>6400</v>
      </c>
      <c r="L98" s="273"/>
      <c r="M98" s="273">
        <f t="shared" si="133"/>
        <v>0</v>
      </c>
      <c r="N98" s="283">
        <f>6400+3857.4</f>
        <v>10257.4</v>
      </c>
      <c r="O98" s="283"/>
      <c r="P98" s="283">
        <f t="shared" ref="P98" si="151">O98/N98*100</f>
        <v>0</v>
      </c>
      <c r="Q98" s="273">
        <v>6400</v>
      </c>
      <c r="R98" s="273"/>
      <c r="S98" s="273">
        <f>R98/Q98*100</f>
        <v>0</v>
      </c>
      <c r="T98" s="183">
        <v>6400</v>
      </c>
      <c r="U98" s="183"/>
      <c r="V98" s="183">
        <f>U98/T98*100</f>
        <v>0</v>
      </c>
      <c r="W98" s="183">
        <v>6400</v>
      </c>
      <c r="X98" s="183"/>
      <c r="Y98" s="183">
        <f>X98/W98*100</f>
        <v>0</v>
      </c>
      <c r="Z98" s="183">
        <v>6400</v>
      </c>
      <c r="AA98" s="183"/>
      <c r="AB98" s="183">
        <f t="shared" ref="AB98" si="152">AA98/Z98*100</f>
        <v>0</v>
      </c>
      <c r="AC98" s="183">
        <v>6400</v>
      </c>
      <c r="AD98" s="183"/>
      <c r="AE98" s="183">
        <f t="shared" si="134"/>
        <v>0</v>
      </c>
      <c r="AF98" s="183">
        <v>6400</v>
      </c>
      <c r="AG98" s="183"/>
      <c r="AH98" s="183"/>
      <c r="AI98" s="183">
        <v>6400</v>
      </c>
      <c r="AJ98" s="183"/>
      <c r="AK98" s="183">
        <f t="shared" si="146"/>
        <v>0</v>
      </c>
      <c r="AL98" s="183">
        <v>6400</v>
      </c>
      <c r="AM98" s="183"/>
      <c r="AN98" s="183">
        <f t="shared" ref="AN98" si="153">AM98/AL98*100</f>
        <v>0</v>
      </c>
      <c r="AO98" s="183">
        <v>6478.5</v>
      </c>
      <c r="AP98" s="183"/>
      <c r="AQ98" s="183">
        <f t="shared" si="136"/>
        <v>0</v>
      </c>
      <c r="AR98" s="401"/>
    </row>
    <row r="99" spans="1:44">
      <c r="A99" s="371"/>
      <c r="B99" s="372"/>
      <c r="C99" s="391"/>
      <c r="D99" s="164" t="s">
        <v>43</v>
      </c>
      <c r="E99" s="183">
        <f t="shared" si="150"/>
        <v>0</v>
      </c>
      <c r="F99" s="245">
        <f t="shared" ref="F99:F105" si="154">I99+L99+O99+R99+U99+X99+AA99+AD99+AG99+AJ99+AM99+AP99</f>
        <v>0</v>
      </c>
      <c r="G99" s="245"/>
      <c r="H99" s="227"/>
      <c r="I99" s="227"/>
      <c r="J99" s="227"/>
      <c r="K99" s="273"/>
      <c r="L99" s="273"/>
      <c r="M99" s="273"/>
      <c r="N99" s="283"/>
      <c r="O99" s="283"/>
      <c r="P99" s="283"/>
      <c r="Q99" s="273"/>
      <c r="R99" s="273"/>
      <c r="S99" s="273"/>
      <c r="T99" s="183"/>
      <c r="U99" s="183"/>
      <c r="V99" s="183"/>
      <c r="W99" s="183"/>
      <c r="X99" s="183"/>
      <c r="Y99" s="183"/>
      <c r="Z99" s="183"/>
      <c r="AA99" s="183"/>
      <c r="AB99" s="183"/>
      <c r="AC99" s="183"/>
      <c r="AD99" s="183"/>
      <c r="AE99" s="183"/>
      <c r="AF99" s="183"/>
      <c r="AG99" s="183"/>
      <c r="AH99" s="183"/>
      <c r="AI99" s="183"/>
      <c r="AJ99" s="183"/>
      <c r="AK99" s="183"/>
      <c r="AL99" s="183"/>
      <c r="AM99" s="183"/>
      <c r="AN99" s="183"/>
      <c r="AO99" s="183"/>
      <c r="AP99" s="183"/>
      <c r="AQ99" s="183"/>
      <c r="AR99" s="401"/>
    </row>
    <row r="100" spans="1:44" s="161" customFormat="1">
      <c r="A100" s="371" t="s">
        <v>334</v>
      </c>
      <c r="B100" s="372" t="s">
        <v>307</v>
      </c>
      <c r="C100" s="391"/>
      <c r="D100" s="166" t="s">
        <v>41</v>
      </c>
      <c r="E100" s="190">
        <f>SUM(E101:E103)</f>
        <v>1061.9000000000001</v>
      </c>
      <c r="F100" s="244">
        <f t="shared" ref="F100:AP100" si="155">SUM(F101:F103)</f>
        <v>40.299999999999997</v>
      </c>
      <c r="G100" s="244">
        <f t="shared" si="130"/>
        <v>3.7950842828891607</v>
      </c>
      <c r="H100" s="263">
        <f t="shared" si="155"/>
        <v>40.299999999999997</v>
      </c>
      <c r="I100" s="263">
        <f t="shared" si="155"/>
        <v>40.299999999999997</v>
      </c>
      <c r="J100" s="263"/>
      <c r="K100" s="272">
        <f t="shared" si="155"/>
        <v>90</v>
      </c>
      <c r="L100" s="272">
        <f t="shared" si="155"/>
        <v>0</v>
      </c>
      <c r="M100" s="272">
        <f t="shared" si="133"/>
        <v>0</v>
      </c>
      <c r="N100" s="282">
        <f t="shared" si="155"/>
        <v>90</v>
      </c>
      <c r="O100" s="282">
        <f t="shared" si="155"/>
        <v>0</v>
      </c>
      <c r="P100" s="282">
        <f t="shared" si="155"/>
        <v>0</v>
      </c>
      <c r="Q100" s="272">
        <f t="shared" si="155"/>
        <v>129.69999999999999</v>
      </c>
      <c r="R100" s="272">
        <f t="shared" si="155"/>
        <v>0</v>
      </c>
      <c r="S100" s="273">
        <f>R100/Q100*100</f>
        <v>0</v>
      </c>
      <c r="T100" s="190">
        <f t="shared" si="155"/>
        <v>90</v>
      </c>
      <c r="U100" s="190">
        <f t="shared" si="155"/>
        <v>0</v>
      </c>
      <c r="V100" s="190">
        <f t="shared" si="155"/>
        <v>0</v>
      </c>
      <c r="W100" s="190">
        <f t="shared" si="155"/>
        <v>90</v>
      </c>
      <c r="X100" s="190">
        <f t="shared" si="155"/>
        <v>0</v>
      </c>
      <c r="Y100" s="183">
        <f>X100/W100*100</f>
        <v>0</v>
      </c>
      <c r="Z100" s="190">
        <f t="shared" si="155"/>
        <v>90</v>
      </c>
      <c r="AA100" s="190">
        <f t="shared" si="155"/>
        <v>0</v>
      </c>
      <c r="AB100" s="183">
        <f t="shared" ref="AB100:AB102" si="156">AA100/Z100*100</f>
        <v>0</v>
      </c>
      <c r="AC100" s="190">
        <f t="shared" si="155"/>
        <v>90</v>
      </c>
      <c r="AD100" s="190">
        <f t="shared" si="155"/>
        <v>0</v>
      </c>
      <c r="AE100" s="190">
        <f t="shared" si="134"/>
        <v>0</v>
      </c>
      <c r="AF100" s="190">
        <f t="shared" si="155"/>
        <v>90</v>
      </c>
      <c r="AG100" s="190">
        <f t="shared" si="155"/>
        <v>0</v>
      </c>
      <c r="AH100" s="190">
        <f t="shared" si="155"/>
        <v>0</v>
      </c>
      <c r="AI100" s="190">
        <f t="shared" si="155"/>
        <v>90</v>
      </c>
      <c r="AJ100" s="190">
        <f t="shared" si="155"/>
        <v>0</v>
      </c>
      <c r="AK100" s="183">
        <f t="shared" si="146"/>
        <v>0</v>
      </c>
      <c r="AL100" s="190">
        <f t="shared" si="155"/>
        <v>90</v>
      </c>
      <c r="AM100" s="190">
        <f t="shared" si="155"/>
        <v>0</v>
      </c>
      <c r="AN100" s="183">
        <f t="shared" ref="AN100" si="157">AM100/AL100*100</f>
        <v>0</v>
      </c>
      <c r="AO100" s="190">
        <f t="shared" si="155"/>
        <v>81.900000000000006</v>
      </c>
      <c r="AP100" s="190">
        <f t="shared" si="155"/>
        <v>0</v>
      </c>
      <c r="AQ100" s="183">
        <f t="shared" si="136"/>
        <v>0</v>
      </c>
      <c r="AR100" s="400"/>
    </row>
    <row r="101" spans="1:44">
      <c r="A101" s="371"/>
      <c r="B101" s="372"/>
      <c r="C101" s="391"/>
      <c r="D101" s="162" t="s">
        <v>2</v>
      </c>
      <c r="E101" s="183">
        <f t="shared" si="150"/>
        <v>0</v>
      </c>
      <c r="F101" s="245">
        <f t="shared" si="154"/>
        <v>0</v>
      </c>
      <c r="G101" s="245"/>
      <c r="H101" s="227"/>
      <c r="I101" s="227"/>
      <c r="J101" s="227"/>
      <c r="K101" s="273"/>
      <c r="L101" s="273"/>
      <c r="M101" s="273"/>
      <c r="N101" s="283"/>
      <c r="O101" s="283"/>
      <c r="P101" s="283"/>
      <c r="Q101" s="273"/>
      <c r="R101" s="273"/>
      <c r="S101" s="273"/>
      <c r="T101" s="183"/>
      <c r="U101" s="183"/>
      <c r="V101" s="183"/>
      <c r="W101" s="183"/>
      <c r="X101" s="183"/>
      <c r="Y101" s="183"/>
      <c r="Z101" s="183"/>
      <c r="AA101" s="183"/>
      <c r="AB101" s="183"/>
      <c r="AC101" s="183"/>
      <c r="AD101" s="183"/>
      <c r="AE101" s="183"/>
      <c r="AF101" s="183"/>
      <c r="AG101" s="183"/>
      <c r="AH101" s="183"/>
      <c r="AI101" s="183"/>
      <c r="AJ101" s="183"/>
      <c r="AK101" s="183"/>
      <c r="AL101" s="183"/>
      <c r="AM101" s="183"/>
      <c r="AN101" s="183"/>
      <c r="AO101" s="183"/>
      <c r="AP101" s="183"/>
      <c r="AQ101" s="183"/>
      <c r="AR101" s="401"/>
    </row>
    <row r="102" spans="1:44">
      <c r="A102" s="371"/>
      <c r="B102" s="372"/>
      <c r="C102" s="391"/>
      <c r="D102" s="162" t="s">
        <v>280</v>
      </c>
      <c r="E102" s="183">
        <f>H102+K102+N102+Q102+T102+W102+Z102+AC102+AF102+AI102+AL102+AO102</f>
        <v>1061.9000000000001</v>
      </c>
      <c r="F102" s="245">
        <f>I102+L102+O102+R102+U102+X102+AA102+AD102+AG102+AJ102+AM102+AP102</f>
        <v>40.299999999999997</v>
      </c>
      <c r="G102" s="245">
        <f>F102/E102*100</f>
        <v>3.7950842828891607</v>
      </c>
      <c r="H102" s="227">
        <v>40.299999999999997</v>
      </c>
      <c r="I102" s="227">
        <v>40.299999999999997</v>
      </c>
      <c r="J102" s="227"/>
      <c r="K102" s="273">
        <v>90</v>
      </c>
      <c r="L102" s="273"/>
      <c r="M102" s="273">
        <f t="shared" si="133"/>
        <v>0</v>
      </c>
      <c r="N102" s="283">
        <v>90</v>
      </c>
      <c r="O102" s="283"/>
      <c r="P102" s="283">
        <f t="shared" ref="P102" si="158">O102/N102*100</f>
        <v>0</v>
      </c>
      <c r="Q102" s="273">
        <f>90+39.7</f>
        <v>129.69999999999999</v>
      </c>
      <c r="R102" s="273"/>
      <c r="S102" s="273">
        <f>R102/Q102*100</f>
        <v>0</v>
      </c>
      <c r="T102" s="183">
        <v>90</v>
      </c>
      <c r="U102" s="183"/>
      <c r="V102" s="183">
        <f>U102/T102*100</f>
        <v>0</v>
      </c>
      <c r="W102" s="183">
        <v>90</v>
      </c>
      <c r="X102" s="183"/>
      <c r="Y102" s="183">
        <f>X102/W102*100</f>
        <v>0</v>
      </c>
      <c r="Z102" s="183">
        <v>90</v>
      </c>
      <c r="AA102" s="183"/>
      <c r="AB102" s="183">
        <f t="shared" si="156"/>
        <v>0</v>
      </c>
      <c r="AC102" s="183">
        <v>90</v>
      </c>
      <c r="AD102" s="183"/>
      <c r="AE102" s="183">
        <f t="shared" si="134"/>
        <v>0</v>
      </c>
      <c r="AF102" s="183">
        <v>90</v>
      </c>
      <c r="AG102" s="183"/>
      <c r="AH102" s="183"/>
      <c r="AI102" s="183">
        <v>90</v>
      </c>
      <c r="AJ102" s="183"/>
      <c r="AK102" s="183">
        <f t="shared" si="146"/>
        <v>0</v>
      </c>
      <c r="AL102" s="183">
        <v>90</v>
      </c>
      <c r="AM102" s="183"/>
      <c r="AN102" s="183">
        <f t="shared" ref="AN102" si="159">AM102/AL102*100</f>
        <v>0</v>
      </c>
      <c r="AO102" s="183">
        <v>81.900000000000006</v>
      </c>
      <c r="AP102" s="183"/>
      <c r="AQ102" s="183">
        <f t="shared" si="136"/>
        <v>0</v>
      </c>
      <c r="AR102" s="401"/>
    </row>
    <row r="103" spans="1:44">
      <c r="A103" s="371"/>
      <c r="B103" s="372"/>
      <c r="C103" s="391"/>
      <c r="D103" s="164" t="s">
        <v>43</v>
      </c>
      <c r="E103" s="183">
        <f t="shared" si="150"/>
        <v>0</v>
      </c>
      <c r="F103" s="245">
        <f t="shared" si="154"/>
        <v>0</v>
      </c>
      <c r="G103" s="245"/>
      <c r="H103" s="227"/>
      <c r="I103" s="227"/>
      <c r="J103" s="227"/>
      <c r="K103" s="273"/>
      <c r="L103" s="273"/>
      <c r="M103" s="273"/>
      <c r="N103" s="283"/>
      <c r="O103" s="283"/>
      <c r="P103" s="283"/>
      <c r="Q103" s="273"/>
      <c r="R103" s="273"/>
      <c r="S103" s="273"/>
      <c r="T103" s="183"/>
      <c r="U103" s="183"/>
      <c r="V103" s="183"/>
      <c r="W103" s="183"/>
      <c r="X103" s="183"/>
      <c r="Y103" s="183"/>
      <c r="Z103" s="183"/>
      <c r="AA103" s="183"/>
      <c r="AB103" s="183"/>
      <c r="AC103" s="183"/>
      <c r="AD103" s="183"/>
      <c r="AE103" s="183"/>
      <c r="AF103" s="183"/>
      <c r="AG103" s="183"/>
      <c r="AH103" s="183"/>
      <c r="AI103" s="183"/>
      <c r="AJ103" s="183"/>
      <c r="AK103" s="183"/>
      <c r="AL103" s="183"/>
      <c r="AM103" s="183"/>
      <c r="AN103" s="183"/>
      <c r="AO103" s="183"/>
      <c r="AP103" s="183"/>
      <c r="AQ103" s="183"/>
      <c r="AR103" s="401"/>
    </row>
    <row r="104" spans="1:44" s="161" customFormat="1">
      <c r="A104" s="371" t="s">
        <v>335</v>
      </c>
      <c r="B104" s="372" t="s">
        <v>347</v>
      </c>
      <c r="C104" s="391"/>
      <c r="D104" s="166" t="s">
        <v>41</v>
      </c>
      <c r="E104" s="190">
        <f>SUM(E105:E107)</f>
        <v>33350.200000000004</v>
      </c>
      <c r="F104" s="244">
        <f t="shared" ref="F104:AP104" si="160">SUM(F105:F107)</f>
        <v>2879</v>
      </c>
      <c r="G104" s="244">
        <f t="shared" si="130"/>
        <v>8.6326318882645374</v>
      </c>
      <c r="H104" s="263">
        <f t="shared" si="160"/>
        <v>2879</v>
      </c>
      <c r="I104" s="263">
        <f t="shared" si="160"/>
        <v>2879</v>
      </c>
      <c r="J104" s="263">
        <f t="shared" si="140"/>
        <v>100</v>
      </c>
      <c r="K104" s="272">
        <f t="shared" si="160"/>
        <v>2765</v>
      </c>
      <c r="L104" s="272">
        <f t="shared" si="160"/>
        <v>0</v>
      </c>
      <c r="M104" s="272">
        <f t="shared" si="133"/>
        <v>0</v>
      </c>
      <c r="N104" s="282">
        <f t="shared" si="160"/>
        <v>3014.9</v>
      </c>
      <c r="O104" s="282">
        <f t="shared" si="160"/>
        <v>0</v>
      </c>
      <c r="P104" s="283">
        <f t="shared" ref="P104:P106" si="161">O104/N104*100</f>
        <v>0</v>
      </c>
      <c r="Q104" s="272">
        <f t="shared" si="160"/>
        <v>2424.8000000000002</v>
      </c>
      <c r="R104" s="272">
        <f t="shared" si="160"/>
        <v>0</v>
      </c>
      <c r="S104" s="273">
        <f>R104/Q104*100</f>
        <v>0</v>
      </c>
      <c r="T104" s="190">
        <f t="shared" si="160"/>
        <v>2793.9</v>
      </c>
      <c r="U104" s="190">
        <f t="shared" si="160"/>
        <v>0</v>
      </c>
      <c r="V104" s="183">
        <f>U104/T104*100</f>
        <v>0</v>
      </c>
      <c r="W104" s="190">
        <f t="shared" si="160"/>
        <v>2795.9</v>
      </c>
      <c r="X104" s="190">
        <f t="shared" si="160"/>
        <v>0</v>
      </c>
      <c r="Y104" s="183">
        <f>X104/W104*100</f>
        <v>0</v>
      </c>
      <c r="Z104" s="190">
        <f t="shared" si="160"/>
        <v>2779.7</v>
      </c>
      <c r="AA104" s="190">
        <f t="shared" si="160"/>
        <v>0</v>
      </c>
      <c r="AB104" s="183">
        <f t="shared" ref="AB104" si="162">AA104/Z104*100</f>
        <v>0</v>
      </c>
      <c r="AC104" s="190">
        <f t="shared" si="160"/>
        <v>2779.7</v>
      </c>
      <c r="AD104" s="190">
        <f t="shared" si="160"/>
        <v>0</v>
      </c>
      <c r="AE104" s="190">
        <f t="shared" si="134"/>
        <v>0</v>
      </c>
      <c r="AF104" s="190">
        <f t="shared" si="160"/>
        <v>2779.8</v>
      </c>
      <c r="AG104" s="190">
        <f t="shared" si="160"/>
        <v>0</v>
      </c>
      <c r="AH104" s="190">
        <f t="shared" si="160"/>
        <v>0</v>
      </c>
      <c r="AI104" s="190">
        <f t="shared" si="160"/>
        <v>2774.1</v>
      </c>
      <c r="AJ104" s="190">
        <f t="shared" si="160"/>
        <v>0</v>
      </c>
      <c r="AK104" s="183">
        <f t="shared" si="146"/>
        <v>0</v>
      </c>
      <c r="AL104" s="190">
        <f t="shared" si="160"/>
        <v>2774.1</v>
      </c>
      <c r="AM104" s="190">
        <f t="shared" si="160"/>
        <v>0</v>
      </c>
      <c r="AN104" s="183">
        <f t="shared" ref="AN104" si="163">AM104/AL104*100</f>
        <v>0</v>
      </c>
      <c r="AO104" s="190">
        <f t="shared" si="160"/>
        <v>2789.2999999999997</v>
      </c>
      <c r="AP104" s="190">
        <f t="shared" si="160"/>
        <v>0</v>
      </c>
      <c r="AQ104" s="183">
        <f t="shared" si="136"/>
        <v>0</v>
      </c>
      <c r="AR104" s="400"/>
    </row>
    <row r="105" spans="1:44">
      <c r="A105" s="371"/>
      <c r="B105" s="372"/>
      <c r="C105" s="391"/>
      <c r="D105" s="162" t="s">
        <v>2</v>
      </c>
      <c r="E105" s="183">
        <f t="shared" si="150"/>
        <v>0</v>
      </c>
      <c r="F105" s="245">
        <f t="shared" si="154"/>
        <v>0</v>
      </c>
      <c r="G105" s="245"/>
      <c r="H105" s="227"/>
      <c r="I105" s="227"/>
      <c r="J105" s="227"/>
      <c r="K105" s="273"/>
      <c r="L105" s="273"/>
      <c r="M105" s="273"/>
      <c r="N105" s="283"/>
      <c r="O105" s="283"/>
      <c r="P105" s="283"/>
      <c r="Q105" s="273"/>
      <c r="R105" s="273"/>
      <c r="S105" s="273"/>
      <c r="T105" s="183"/>
      <c r="U105" s="183"/>
      <c r="V105" s="183"/>
      <c r="W105" s="183"/>
      <c r="X105" s="183"/>
      <c r="Y105" s="183"/>
      <c r="Z105" s="183"/>
      <c r="AA105" s="183"/>
      <c r="AB105" s="183"/>
      <c r="AC105" s="183"/>
      <c r="AD105" s="183"/>
      <c r="AE105" s="183"/>
      <c r="AF105" s="183"/>
      <c r="AG105" s="183"/>
      <c r="AH105" s="183"/>
      <c r="AI105" s="183"/>
      <c r="AJ105" s="183"/>
      <c r="AK105" s="183"/>
      <c r="AL105" s="183"/>
      <c r="AM105" s="183"/>
      <c r="AN105" s="183"/>
      <c r="AO105" s="183"/>
      <c r="AP105" s="183"/>
      <c r="AQ105" s="183"/>
      <c r="AR105" s="401"/>
    </row>
    <row r="106" spans="1:44">
      <c r="A106" s="371"/>
      <c r="B106" s="372"/>
      <c r="C106" s="391"/>
      <c r="D106" s="162" t="s">
        <v>280</v>
      </c>
      <c r="E106" s="183">
        <f>H106+K106+N106+Q106+T106+W106+Z106+AC106+AF106+AI106+AL106+AO106</f>
        <v>27855.200000000001</v>
      </c>
      <c r="F106" s="245">
        <f>I106+L106+O106+R106+U106+X106+AA106+AD106+AG106+AJ106+AM106+AP106</f>
        <v>2689.1</v>
      </c>
      <c r="G106" s="245">
        <f t="shared" si="130"/>
        <v>9.653852781527327</v>
      </c>
      <c r="H106" s="294">
        <v>2689.1</v>
      </c>
      <c r="I106" s="294">
        <v>2689.1</v>
      </c>
      <c r="J106" s="294">
        <f t="shared" si="140"/>
        <v>100</v>
      </c>
      <c r="K106" s="273">
        <v>2320</v>
      </c>
      <c r="L106" s="273"/>
      <c r="M106" s="273">
        <f t="shared" si="133"/>
        <v>0</v>
      </c>
      <c r="N106" s="283">
        <v>2320</v>
      </c>
      <c r="O106" s="283"/>
      <c r="P106" s="283">
        <f t="shared" si="161"/>
        <v>0</v>
      </c>
      <c r="Q106" s="273">
        <f>2320-369.1</f>
        <v>1950.9</v>
      </c>
      <c r="R106" s="273"/>
      <c r="S106" s="273">
        <f>R106/Q106*100</f>
        <v>0</v>
      </c>
      <c r="T106" s="183">
        <v>2320</v>
      </c>
      <c r="U106" s="183"/>
      <c r="V106" s="183">
        <f>U106/T106*100</f>
        <v>0</v>
      </c>
      <c r="W106" s="183">
        <v>2320</v>
      </c>
      <c r="X106" s="183"/>
      <c r="Y106" s="183">
        <f>X106/W106*100</f>
        <v>0</v>
      </c>
      <c r="Z106" s="183">
        <v>2320</v>
      </c>
      <c r="AA106" s="183"/>
      <c r="AB106" s="183">
        <f t="shared" ref="AB106" si="164">AA106/Z106*100</f>
        <v>0</v>
      </c>
      <c r="AC106" s="183">
        <v>2320</v>
      </c>
      <c r="AD106" s="183"/>
      <c r="AE106" s="183">
        <f t="shared" si="134"/>
        <v>0</v>
      </c>
      <c r="AF106" s="183">
        <v>2320</v>
      </c>
      <c r="AG106" s="183"/>
      <c r="AH106" s="183"/>
      <c r="AI106" s="183">
        <v>2320</v>
      </c>
      <c r="AJ106" s="183"/>
      <c r="AK106" s="183">
        <f t="shared" si="146"/>
        <v>0</v>
      </c>
      <c r="AL106" s="183">
        <v>2320</v>
      </c>
      <c r="AM106" s="183"/>
      <c r="AN106" s="183">
        <f t="shared" ref="AN106:AN112" si="165">AM106/AL106*100</f>
        <v>0</v>
      </c>
      <c r="AO106" s="183">
        <v>2335.1999999999998</v>
      </c>
      <c r="AP106" s="183"/>
      <c r="AQ106" s="183">
        <f t="shared" si="136"/>
        <v>0</v>
      </c>
      <c r="AR106" s="401"/>
    </row>
    <row r="107" spans="1:44">
      <c r="A107" s="371"/>
      <c r="B107" s="372"/>
      <c r="C107" s="391"/>
      <c r="D107" s="164" t="s">
        <v>43</v>
      </c>
      <c r="E107" s="183">
        <f>H107+K107+N107+Q107+T107+W107+Z107+AC107+AF107+AI107+AL107+AO107</f>
        <v>5495.0000000000009</v>
      </c>
      <c r="F107" s="245">
        <f>I107+L107+O107+R107+U107+X107+AA107+AD107+AG107+AJ107+AM107+AP107</f>
        <v>189.9</v>
      </c>
      <c r="G107" s="245">
        <f t="shared" si="130"/>
        <v>3.4558689717925382</v>
      </c>
      <c r="H107" s="294">
        <f>H142+H146</f>
        <v>189.9</v>
      </c>
      <c r="I107" s="294">
        <f t="shared" ref="I107:AQ107" si="166">I142+I146</f>
        <v>189.9</v>
      </c>
      <c r="J107" s="294">
        <f t="shared" si="166"/>
        <v>200</v>
      </c>
      <c r="K107" s="293">
        <f t="shared" si="166"/>
        <v>445</v>
      </c>
      <c r="L107" s="293">
        <f t="shared" si="166"/>
        <v>0</v>
      </c>
      <c r="M107" s="293">
        <f t="shared" si="166"/>
        <v>0</v>
      </c>
      <c r="N107" s="293">
        <f t="shared" si="166"/>
        <v>694.9</v>
      </c>
      <c r="O107" s="293">
        <f t="shared" si="166"/>
        <v>0</v>
      </c>
      <c r="P107" s="293">
        <f t="shared" si="166"/>
        <v>0</v>
      </c>
      <c r="Q107" s="293">
        <f t="shared" si="166"/>
        <v>473.9</v>
      </c>
      <c r="R107" s="293">
        <f t="shared" si="166"/>
        <v>0</v>
      </c>
      <c r="S107" s="293">
        <f t="shared" si="166"/>
        <v>0</v>
      </c>
      <c r="T107" s="293">
        <f t="shared" si="166"/>
        <v>473.9</v>
      </c>
      <c r="U107" s="293">
        <f t="shared" si="166"/>
        <v>0</v>
      </c>
      <c r="V107" s="293">
        <f t="shared" si="166"/>
        <v>0</v>
      </c>
      <c r="W107" s="293">
        <f t="shared" si="166"/>
        <v>475.9</v>
      </c>
      <c r="X107" s="293">
        <f t="shared" si="166"/>
        <v>0</v>
      </c>
      <c r="Y107" s="293">
        <f t="shared" si="166"/>
        <v>0</v>
      </c>
      <c r="Z107" s="293">
        <f t="shared" si="166"/>
        <v>459.7</v>
      </c>
      <c r="AA107" s="293">
        <f t="shared" si="166"/>
        <v>0</v>
      </c>
      <c r="AB107" s="293">
        <f t="shared" si="166"/>
        <v>0</v>
      </c>
      <c r="AC107" s="293">
        <f t="shared" si="166"/>
        <v>459.7</v>
      </c>
      <c r="AD107" s="293">
        <f t="shared" si="166"/>
        <v>0</v>
      </c>
      <c r="AE107" s="293">
        <f t="shared" si="166"/>
        <v>0</v>
      </c>
      <c r="AF107" s="293">
        <f t="shared" si="166"/>
        <v>459.8</v>
      </c>
      <c r="AG107" s="293">
        <f t="shared" si="166"/>
        <v>0</v>
      </c>
      <c r="AH107" s="293">
        <f t="shared" si="166"/>
        <v>0</v>
      </c>
      <c r="AI107" s="293">
        <f t="shared" si="166"/>
        <v>454.1</v>
      </c>
      <c r="AJ107" s="293">
        <f t="shared" si="166"/>
        <v>0</v>
      </c>
      <c r="AK107" s="293">
        <f t="shared" si="166"/>
        <v>0</v>
      </c>
      <c r="AL107" s="293">
        <f t="shared" si="166"/>
        <v>454.1</v>
      </c>
      <c r="AM107" s="293">
        <f t="shared" si="166"/>
        <v>0</v>
      </c>
      <c r="AN107" s="293">
        <f t="shared" si="166"/>
        <v>0</v>
      </c>
      <c r="AO107" s="293">
        <f t="shared" si="166"/>
        <v>454.1</v>
      </c>
      <c r="AP107" s="293">
        <f t="shared" si="166"/>
        <v>0</v>
      </c>
      <c r="AQ107" s="293">
        <f t="shared" si="166"/>
        <v>0</v>
      </c>
      <c r="AR107" s="401"/>
    </row>
    <row r="108" spans="1:44" s="161" customFormat="1">
      <c r="A108" s="371" t="s">
        <v>360</v>
      </c>
      <c r="B108" s="372" t="s">
        <v>361</v>
      </c>
      <c r="C108" s="391"/>
      <c r="D108" s="166" t="s">
        <v>41</v>
      </c>
      <c r="E108" s="190">
        <f>SUM(E109:E111)</f>
        <v>0</v>
      </c>
      <c r="F108" s="244">
        <f t="shared" ref="F108" si="167">SUM(F109:F111)</f>
        <v>0</v>
      </c>
      <c r="G108" s="244" t="e">
        <f t="shared" ref="G108" si="168">F108/E108*100</f>
        <v>#DIV/0!</v>
      </c>
      <c r="H108" s="295"/>
      <c r="I108" s="295"/>
      <c r="J108" s="295" t="e">
        <f t="shared" ref="J108" si="169">I108/H108*100</f>
        <v>#DIV/0!</v>
      </c>
      <c r="K108" s="272"/>
      <c r="L108" s="272"/>
      <c r="M108" s="272" t="e">
        <f t="shared" ref="M108" si="170">L108/K108*100</f>
        <v>#DIV/0!</v>
      </c>
      <c r="N108" s="282"/>
      <c r="O108" s="282"/>
      <c r="P108" s="283" t="e">
        <f t="shared" ref="P108:P114" si="171">O108/N108*100</f>
        <v>#DIV/0!</v>
      </c>
      <c r="Q108" s="272"/>
      <c r="R108" s="272"/>
      <c r="S108" s="273" t="e">
        <f>R108/Q108*100</f>
        <v>#DIV/0!</v>
      </c>
      <c r="T108" s="190"/>
      <c r="U108" s="190"/>
      <c r="V108" s="183" t="e">
        <f>U108/T108*100</f>
        <v>#DIV/0!</v>
      </c>
      <c r="W108" s="190"/>
      <c r="X108" s="190"/>
      <c r="Y108" s="183" t="e">
        <f>X108/W108*100</f>
        <v>#DIV/0!</v>
      </c>
      <c r="Z108" s="190">
        <f t="shared" ref="Z108:AA108" si="172">SUM(Z109:Z111)</f>
        <v>0</v>
      </c>
      <c r="AA108" s="190">
        <f t="shared" si="172"/>
        <v>0</v>
      </c>
      <c r="AB108" s="183" t="e">
        <f t="shared" ref="AB108:AB112" si="173">AA108/Z108*100</f>
        <v>#DIV/0!</v>
      </c>
      <c r="AC108" s="190"/>
      <c r="AD108" s="190"/>
      <c r="AE108" s="190" t="e">
        <f t="shared" ref="AE108" si="174">AD108/AC108*100</f>
        <v>#DIV/0!</v>
      </c>
      <c r="AF108" s="190"/>
      <c r="AG108" s="190"/>
      <c r="AH108" s="190">
        <f t="shared" ref="AH108" si="175">SUM(AH109:AH111)</f>
        <v>0</v>
      </c>
      <c r="AI108" s="190"/>
      <c r="AJ108" s="190"/>
      <c r="AK108" s="183" t="e">
        <f t="shared" ref="AK108" si="176">AJ108/AI108*100</f>
        <v>#DIV/0!</v>
      </c>
      <c r="AL108" s="190"/>
      <c r="AM108" s="190"/>
      <c r="AN108" s="183" t="e">
        <f t="shared" si="165"/>
        <v>#DIV/0!</v>
      </c>
      <c r="AO108" s="190">
        <f t="shared" ref="AO108:AP108" si="177">SUM(AO109:AO111)</f>
        <v>0</v>
      </c>
      <c r="AP108" s="190">
        <f t="shared" si="177"/>
        <v>0</v>
      </c>
      <c r="AQ108" s="183" t="e">
        <f t="shared" ref="AQ108" si="178">AP108/AO108*100</f>
        <v>#DIV/0!</v>
      </c>
      <c r="AR108" s="400"/>
    </row>
    <row r="109" spans="1:44">
      <c r="A109" s="371"/>
      <c r="B109" s="372"/>
      <c r="C109" s="391"/>
      <c r="D109" s="162" t="s">
        <v>2</v>
      </c>
      <c r="E109" s="183">
        <f t="shared" ref="E109" si="179">H109+K109+N109+Q109+T109+W109+Z109+AC109+AF109+AI109+AL109+AO109</f>
        <v>0</v>
      </c>
      <c r="F109" s="245">
        <f t="shared" ref="F109" si="180">I109+L109+O109+R109+U109+X109+AA109+AD109+AG109+AJ109+AM109+AP109</f>
        <v>0</v>
      </c>
      <c r="G109" s="245"/>
      <c r="H109" s="227"/>
      <c r="I109" s="227"/>
      <c r="J109" s="227"/>
      <c r="K109" s="273"/>
      <c r="L109" s="273"/>
      <c r="M109" s="273"/>
      <c r="N109" s="283"/>
      <c r="O109" s="283"/>
      <c r="P109" s="283"/>
      <c r="Q109" s="273"/>
      <c r="R109" s="273"/>
      <c r="S109" s="273"/>
      <c r="T109" s="183"/>
      <c r="U109" s="183"/>
      <c r="V109" s="183"/>
      <c r="W109" s="183"/>
      <c r="X109" s="183"/>
      <c r="Y109" s="183"/>
      <c r="Z109" s="183"/>
      <c r="AA109" s="183"/>
      <c r="AB109" s="183"/>
      <c r="AC109" s="183"/>
      <c r="AD109" s="183"/>
      <c r="AE109" s="183"/>
      <c r="AF109" s="183"/>
      <c r="AG109" s="183"/>
      <c r="AH109" s="183"/>
      <c r="AI109" s="183"/>
      <c r="AJ109" s="183"/>
      <c r="AK109" s="183"/>
      <c r="AL109" s="183"/>
      <c r="AM109" s="183"/>
      <c r="AN109" s="183"/>
      <c r="AO109" s="183"/>
      <c r="AP109" s="183"/>
      <c r="AQ109" s="183"/>
      <c r="AR109" s="401"/>
    </row>
    <row r="110" spans="1:44">
      <c r="A110" s="371"/>
      <c r="B110" s="372"/>
      <c r="C110" s="391"/>
      <c r="D110" s="162" t="s">
        <v>280</v>
      </c>
      <c r="E110" s="183">
        <f>H110+K110+N110+Q110+T110+W110+Z110+AC110+AF110+AI110+AL110+AO110</f>
        <v>0</v>
      </c>
      <c r="F110" s="245">
        <f>I110+L110+O110+R110+U110+X110+AA110+AD110+AG110+AJ110+AM110+AP110</f>
        <v>0</v>
      </c>
      <c r="G110" s="245" t="e">
        <f>F110/E110*100</f>
        <v>#DIV/0!</v>
      </c>
      <c r="H110" s="227"/>
      <c r="I110" s="227"/>
      <c r="J110" s="227" t="e">
        <f t="shared" ref="J110:J111" si="181">I110/H110*100</f>
        <v>#DIV/0!</v>
      </c>
      <c r="K110" s="273"/>
      <c r="L110" s="273"/>
      <c r="M110" s="273" t="e">
        <f t="shared" ref="M110:M111" si="182">L110/K110*100</f>
        <v>#DIV/0!</v>
      </c>
      <c r="N110" s="283"/>
      <c r="O110" s="283"/>
      <c r="P110" s="283" t="e">
        <f t="shared" ref="P110:P111" si="183">O110/N110*100</f>
        <v>#DIV/0!</v>
      </c>
      <c r="Q110" s="273"/>
      <c r="R110" s="273"/>
      <c r="S110" s="273" t="e">
        <f>R110/Q110*100</f>
        <v>#DIV/0!</v>
      </c>
      <c r="T110" s="183"/>
      <c r="U110" s="183"/>
      <c r="V110" s="183" t="e">
        <f>U110/T110*100</f>
        <v>#DIV/0!</v>
      </c>
      <c r="W110" s="183"/>
      <c r="X110" s="183"/>
      <c r="Y110" s="183" t="e">
        <f>X110/W110*100</f>
        <v>#DIV/0!</v>
      </c>
      <c r="Z110" s="183"/>
      <c r="AA110" s="183"/>
      <c r="AB110" s="183" t="e">
        <f t="shared" ref="AB110:AB111" si="184">AA110/Z110*100</f>
        <v>#DIV/0!</v>
      </c>
      <c r="AC110" s="183"/>
      <c r="AD110" s="183"/>
      <c r="AE110" s="183" t="e">
        <f t="shared" ref="AE110:AE111" si="185">AD110/AC110*100</f>
        <v>#DIV/0!</v>
      </c>
      <c r="AF110" s="183"/>
      <c r="AG110" s="183"/>
      <c r="AH110" s="183"/>
      <c r="AI110" s="183"/>
      <c r="AJ110" s="183"/>
      <c r="AK110" s="183" t="e">
        <f t="shared" ref="AK110:AK111" si="186">AJ110/AI110*100</f>
        <v>#DIV/0!</v>
      </c>
      <c r="AL110" s="183"/>
      <c r="AM110" s="183"/>
      <c r="AN110" s="183" t="e">
        <f t="shared" ref="AN110:AN111" si="187">AM110/AL110*100</f>
        <v>#DIV/0!</v>
      </c>
      <c r="AO110" s="183"/>
      <c r="AP110" s="183"/>
      <c r="AQ110" s="183" t="e">
        <f t="shared" ref="AQ110:AQ111" si="188">AP110/AO110*100</f>
        <v>#DIV/0!</v>
      </c>
      <c r="AR110" s="401"/>
    </row>
    <row r="111" spans="1:44">
      <c r="A111" s="371"/>
      <c r="B111" s="372"/>
      <c r="C111" s="391"/>
      <c r="D111" s="164" t="s">
        <v>43</v>
      </c>
      <c r="E111" s="183">
        <f>H111+K111+N111+Q111+T111+W111+Z111+AC111+AF111+AI111+AL111+AO111</f>
        <v>0</v>
      </c>
      <c r="F111" s="245">
        <f>I111+L111+O111+R111+U111+X111+AA111+AD111+AG111+AJ111+AM111+AP111</f>
        <v>0</v>
      </c>
      <c r="G111" s="245" t="e">
        <f t="shared" ref="G111" si="189">F111/E111*100</f>
        <v>#DIV/0!</v>
      </c>
      <c r="H111" s="227"/>
      <c r="I111" s="227"/>
      <c r="J111" s="227" t="e">
        <f t="shared" si="181"/>
        <v>#DIV/0!</v>
      </c>
      <c r="K111" s="273"/>
      <c r="L111" s="273"/>
      <c r="M111" s="273" t="e">
        <f t="shared" si="182"/>
        <v>#DIV/0!</v>
      </c>
      <c r="N111" s="283"/>
      <c r="O111" s="283"/>
      <c r="P111" s="283" t="e">
        <f t="shared" si="183"/>
        <v>#DIV/0!</v>
      </c>
      <c r="Q111" s="273"/>
      <c r="R111" s="273"/>
      <c r="S111" s="273" t="e">
        <f>R111/Q111*100</f>
        <v>#DIV/0!</v>
      </c>
      <c r="T111" s="183"/>
      <c r="U111" s="183"/>
      <c r="V111" s="183" t="e">
        <f>U111/T111*100</f>
        <v>#DIV/0!</v>
      </c>
      <c r="W111" s="183"/>
      <c r="X111" s="183"/>
      <c r="Y111" s="183" t="e">
        <f>X111/W111*100</f>
        <v>#DIV/0!</v>
      </c>
      <c r="Z111" s="183"/>
      <c r="AA111" s="183"/>
      <c r="AB111" s="183" t="e">
        <f t="shared" si="184"/>
        <v>#DIV/0!</v>
      </c>
      <c r="AC111" s="183"/>
      <c r="AD111" s="183"/>
      <c r="AE111" s="183" t="e">
        <f t="shared" si="185"/>
        <v>#DIV/0!</v>
      </c>
      <c r="AF111" s="183"/>
      <c r="AG111" s="183"/>
      <c r="AH111" s="183">
        <f t="shared" ref="AH111" si="190">AH146+AH150</f>
        <v>0</v>
      </c>
      <c r="AI111" s="183"/>
      <c r="AJ111" s="183"/>
      <c r="AK111" s="183" t="e">
        <f t="shared" si="186"/>
        <v>#DIV/0!</v>
      </c>
      <c r="AL111" s="183"/>
      <c r="AM111" s="183"/>
      <c r="AN111" s="183" t="e">
        <f t="shared" si="187"/>
        <v>#DIV/0!</v>
      </c>
      <c r="AO111" s="183"/>
      <c r="AP111" s="183"/>
      <c r="AQ111" s="183" t="e">
        <f t="shared" si="188"/>
        <v>#DIV/0!</v>
      </c>
      <c r="AR111" s="401"/>
    </row>
    <row r="112" spans="1:44" s="230" customFormat="1">
      <c r="A112" s="443" t="s">
        <v>336</v>
      </c>
      <c r="B112" s="444"/>
      <c r="C112" s="445"/>
      <c r="D112" s="234" t="s">
        <v>41</v>
      </c>
      <c r="E112" s="247">
        <f>SUM(E113:E115)</f>
        <v>113401.99999999999</v>
      </c>
      <c r="F112" s="244">
        <f t="shared" ref="F112:AP112" si="191">SUM(F113:F115)</f>
        <v>5461.9</v>
      </c>
      <c r="G112" s="244">
        <f t="shared" si="130"/>
        <v>4.8164053544029208</v>
      </c>
      <c r="H112" s="263">
        <f t="shared" si="191"/>
        <v>5461.9</v>
      </c>
      <c r="I112" s="263">
        <f t="shared" si="191"/>
        <v>5461.9</v>
      </c>
      <c r="J112" s="263">
        <f t="shared" si="140"/>
        <v>100</v>
      </c>
      <c r="K112" s="272">
        <f t="shared" si="191"/>
        <v>9445</v>
      </c>
      <c r="L112" s="272">
        <f t="shared" si="191"/>
        <v>0</v>
      </c>
      <c r="M112" s="272">
        <f t="shared" si="133"/>
        <v>0</v>
      </c>
      <c r="N112" s="282">
        <f t="shared" si="191"/>
        <v>13552.3</v>
      </c>
      <c r="O112" s="282">
        <f t="shared" si="191"/>
        <v>0</v>
      </c>
      <c r="P112" s="283">
        <f t="shared" si="171"/>
        <v>0</v>
      </c>
      <c r="Q112" s="272">
        <f t="shared" si="191"/>
        <v>9144.5</v>
      </c>
      <c r="R112" s="272">
        <f t="shared" si="191"/>
        <v>0</v>
      </c>
      <c r="S112" s="273">
        <f>R112/Q112*100</f>
        <v>0</v>
      </c>
      <c r="T112" s="247">
        <f t="shared" si="191"/>
        <v>9473.9</v>
      </c>
      <c r="U112" s="247">
        <f t="shared" si="191"/>
        <v>0</v>
      </c>
      <c r="V112" s="229">
        <f>U112/T112*100</f>
        <v>0</v>
      </c>
      <c r="W112" s="247">
        <f t="shared" si="191"/>
        <v>9475.9</v>
      </c>
      <c r="X112" s="247">
        <f t="shared" si="191"/>
        <v>0</v>
      </c>
      <c r="Y112" s="229">
        <f>X112/W112*100</f>
        <v>0</v>
      </c>
      <c r="Z112" s="247">
        <f t="shared" si="191"/>
        <v>9459.7000000000007</v>
      </c>
      <c r="AA112" s="247">
        <f t="shared" si="191"/>
        <v>0</v>
      </c>
      <c r="AB112" s="229">
        <f t="shared" si="173"/>
        <v>0</v>
      </c>
      <c r="AC112" s="247">
        <f t="shared" si="191"/>
        <v>9339.7000000000007</v>
      </c>
      <c r="AD112" s="247">
        <f t="shared" si="191"/>
        <v>70</v>
      </c>
      <c r="AE112" s="247">
        <f t="shared" si="134"/>
        <v>0.74948874160840284</v>
      </c>
      <c r="AF112" s="247">
        <f t="shared" si="191"/>
        <v>9459.7999999999993</v>
      </c>
      <c r="AG112" s="247">
        <f t="shared" si="191"/>
        <v>0</v>
      </c>
      <c r="AH112" s="247">
        <f t="shared" si="191"/>
        <v>0</v>
      </c>
      <c r="AI112" s="247">
        <f t="shared" si="191"/>
        <v>9454.1</v>
      </c>
      <c r="AJ112" s="247">
        <f t="shared" si="191"/>
        <v>0</v>
      </c>
      <c r="AK112" s="229">
        <f t="shared" si="146"/>
        <v>0</v>
      </c>
      <c r="AL112" s="247">
        <f t="shared" si="191"/>
        <v>9454.1</v>
      </c>
      <c r="AM112" s="247">
        <f t="shared" si="191"/>
        <v>0</v>
      </c>
      <c r="AN112" s="229">
        <f t="shared" si="165"/>
        <v>0</v>
      </c>
      <c r="AO112" s="247">
        <f t="shared" si="191"/>
        <v>9561.0999999999985</v>
      </c>
      <c r="AP112" s="247">
        <f t="shared" si="191"/>
        <v>0</v>
      </c>
      <c r="AQ112" s="229">
        <f t="shared" si="136"/>
        <v>0</v>
      </c>
      <c r="AR112" s="441"/>
    </row>
    <row r="113" spans="1:44" s="232" customFormat="1">
      <c r="A113" s="446"/>
      <c r="B113" s="445"/>
      <c r="C113" s="445"/>
      <c r="D113" s="235" t="s">
        <v>2</v>
      </c>
      <c r="E113" s="229">
        <f t="shared" ref="E113:F115" si="192">E97+E101+E105</f>
        <v>2111.4</v>
      </c>
      <c r="F113" s="245">
        <f>F97+F101+F105</f>
        <v>0</v>
      </c>
      <c r="G113" s="245"/>
      <c r="H113" s="227">
        <f t="shared" ref="H113:AP113" si="193">H97+H101+H105</f>
        <v>0</v>
      </c>
      <c r="I113" s="227">
        <f t="shared" si="193"/>
        <v>0</v>
      </c>
      <c r="J113" s="227"/>
      <c r="K113" s="273">
        <f t="shared" si="193"/>
        <v>190</v>
      </c>
      <c r="L113" s="273">
        <f t="shared" si="193"/>
        <v>0</v>
      </c>
      <c r="M113" s="273"/>
      <c r="N113" s="283">
        <f t="shared" si="193"/>
        <v>190</v>
      </c>
      <c r="O113" s="283">
        <f t="shared" si="193"/>
        <v>0</v>
      </c>
      <c r="P113" s="283">
        <f t="shared" si="193"/>
        <v>0</v>
      </c>
      <c r="Q113" s="273">
        <f t="shared" si="193"/>
        <v>190</v>
      </c>
      <c r="R113" s="273">
        <f t="shared" si="193"/>
        <v>0</v>
      </c>
      <c r="S113" s="273">
        <f t="shared" si="193"/>
        <v>0</v>
      </c>
      <c r="T113" s="229">
        <f t="shared" si="193"/>
        <v>190</v>
      </c>
      <c r="U113" s="229">
        <f t="shared" si="193"/>
        <v>0</v>
      </c>
      <c r="V113" s="229">
        <f t="shared" si="193"/>
        <v>0</v>
      </c>
      <c r="W113" s="229">
        <f t="shared" si="193"/>
        <v>190</v>
      </c>
      <c r="X113" s="229">
        <f t="shared" si="193"/>
        <v>0</v>
      </c>
      <c r="Y113" s="229">
        <f t="shared" si="193"/>
        <v>0</v>
      </c>
      <c r="Z113" s="229">
        <f t="shared" si="193"/>
        <v>190</v>
      </c>
      <c r="AA113" s="229">
        <f t="shared" si="193"/>
        <v>0</v>
      </c>
      <c r="AB113" s="229">
        <f t="shared" si="193"/>
        <v>0</v>
      </c>
      <c r="AC113" s="229">
        <v>70</v>
      </c>
      <c r="AD113" s="229">
        <v>70</v>
      </c>
      <c r="AE113" s="229"/>
      <c r="AF113" s="229">
        <f t="shared" si="193"/>
        <v>190</v>
      </c>
      <c r="AG113" s="229">
        <f t="shared" si="193"/>
        <v>0</v>
      </c>
      <c r="AH113" s="229">
        <f t="shared" si="193"/>
        <v>0</v>
      </c>
      <c r="AI113" s="229">
        <f t="shared" si="193"/>
        <v>190</v>
      </c>
      <c r="AJ113" s="229">
        <f t="shared" si="193"/>
        <v>0</v>
      </c>
      <c r="AK113" s="229">
        <f t="shared" si="193"/>
        <v>0</v>
      </c>
      <c r="AL113" s="229">
        <f t="shared" si="193"/>
        <v>190</v>
      </c>
      <c r="AM113" s="229">
        <f t="shared" si="193"/>
        <v>0</v>
      </c>
      <c r="AN113" s="229">
        <f t="shared" si="193"/>
        <v>0</v>
      </c>
      <c r="AO113" s="229">
        <f t="shared" si="193"/>
        <v>211.4</v>
      </c>
      <c r="AP113" s="229">
        <f t="shared" si="193"/>
        <v>0</v>
      </c>
      <c r="AQ113" s="229"/>
      <c r="AR113" s="442"/>
    </row>
    <row r="114" spans="1:44" s="232" customFormat="1">
      <c r="A114" s="446"/>
      <c r="B114" s="445"/>
      <c r="C114" s="445"/>
      <c r="D114" s="236" t="s">
        <v>280</v>
      </c>
      <c r="E114" s="229">
        <f>E98+E102+E106</f>
        <v>105795.59999999999</v>
      </c>
      <c r="F114" s="245">
        <f t="shared" si="192"/>
        <v>5272</v>
      </c>
      <c r="G114" s="245">
        <f t="shared" si="130"/>
        <v>4.9831940080683887</v>
      </c>
      <c r="H114" s="227">
        <f t="shared" ref="H114:AP114" si="194">H98+H102+H106</f>
        <v>5272</v>
      </c>
      <c r="I114" s="227">
        <f t="shared" si="194"/>
        <v>5272</v>
      </c>
      <c r="J114" s="227">
        <f t="shared" ref="J114:J119" si="195">I114/H114*100</f>
        <v>100</v>
      </c>
      <c r="K114" s="273">
        <f t="shared" si="194"/>
        <v>8810</v>
      </c>
      <c r="L114" s="273">
        <f t="shared" si="194"/>
        <v>0</v>
      </c>
      <c r="M114" s="273">
        <f t="shared" si="133"/>
        <v>0</v>
      </c>
      <c r="N114" s="283">
        <f t="shared" si="194"/>
        <v>12667.4</v>
      </c>
      <c r="O114" s="283">
        <f t="shared" si="194"/>
        <v>0</v>
      </c>
      <c r="P114" s="283">
        <f t="shared" si="171"/>
        <v>0</v>
      </c>
      <c r="Q114" s="273">
        <f t="shared" si="194"/>
        <v>8480.6</v>
      </c>
      <c r="R114" s="273">
        <f t="shared" si="194"/>
        <v>0</v>
      </c>
      <c r="S114" s="273">
        <f>R114/Q114*100</f>
        <v>0</v>
      </c>
      <c r="T114" s="229">
        <f t="shared" si="194"/>
        <v>8810</v>
      </c>
      <c r="U114" s="229">
        <f t="shared" si="194"/>
        <v>0</v>
      </c>
      <c r="V114" s="229">
        <f t="shared" si="194"/>
        <v>0</v>
      </c>
      <c r="W114" s="229">
        <f t="shared" si="194"/>
        <v>8810</v>
      </c>
      <c r="X114" s="229">
        <f t="shared" si="194"/>
        <v>0</v>
      </c>
      <c r="Y114" s="229">
        <f>X114/W114*100</f>
        <v>0</v>
      </c>
      <c r="Z114" s="229">
        <f t="shared" si="194"/>
        <v>8810</v>
      </c>
      <c r="AA114" s="229">
        <f t="shared" si="194"/>
        <v>0</v>
      </c>
      <c r="AB114" s="229">
        <f t="shared" ref="AB114:AB115" si="196">AA114/Z114*100</f>
        <v>0</v>
      </c>
      <c r="AC114" s="229">
        <f t="shared" si="194"/>
        <v>8810</v>
      </c>
      <c r="AD114" s="229">
        <f t="shared" si="194"/>
        <v>0</v>
      </c>
      <c r="AE114" s="229">
        <f t="shared" si="134"/>
        <v>0</v>
      </c>
      <c r="AF114" s="229">
        <f t="shared" si="194"/>
        <v>8810</v>
      </c>
      <c r="AG114" s="229">
        <f t="shared" si="194"/>
        <v>0</v>
      </c>
      <c r="AH114" s="229">
        <f t="shared" si="194"/>
        <v>0</v>
      </c>
      <c r="AI114" s="229">
        <f>AI98+AI102+AI106</f>
        <v>8810</v>
      </c>
      <c r="AJ114" s="229">
        <f t="shared" si="194"/>
        <v>0</v>
      </c>
      <c r="AK114" s="229">
        <f t="shared" si="146"/>
        <v>0</v>
      </c>
      <c r="AL114" s="229">
        <f t="shared" si="194"/>
        <v>8810</v>
      </c>
      <c r="AM114" s="229">
        <f t="shared" si="194"/>
        <v>0</v>
      </c>
      <c r="AN114" s="229">
        <f t="shared" si="194"/>
        <v>0</v>
      </c>
      <c r="AO114" s="229">
        <f>AO98+AO102+AO106</f>
        <v>8895.5999999999985</v>
      </c>
      <c r="AP114" s="229">
        <f t="shared" si="194"/>
        <v>0</v>
      </c>
      <c r="AQ114" s="229">
        <f t="shared" si="136"/>
        <v>0</v>
      </c>
      <c r="AR114" s="442"/>
    </row>
    <row r="115" spans="1:44" s="232" customFormat="1" ht="31.2">
      <c r="A115" s="446"/>
      <c r="B115" s="445"/>
      <c r="C115" s="445"/>
      <c r="D115" s="237" t="s">
        <v>293</v>
      </c>
      <c r="E115" s="229">
        <f>E99+E103+E107</f>
        <v>5495.0000000000009</v>
      </c>
      <c r="F115" s="245">
        <f t="shared" si="192"/>
        <v>189.9</v>
      </c>
      <c r="G115" s="245">
        <f t="shared" si="130"/>
        <v>3.4558689717925382</v>
      </c>
      <c r="H115" s="227">
        <f>H99+H103+H107</f>
        <v>189.9</v>
      </c>
      <c r="I115" s="227">
        <f t="shared" ref="I115:AP115" si="197">I99+I103+I107</f>
        <v>189.9</v>
      </c>
      <c r="J115" s="227">
        <f t="shared" si="195"/>
        <v>100</v>
      </c>
      <c r="K115" s="273">
        <f t="shared" si="197"/>
        <v>445</v>
      </c>
      <c r="L115" s="273">
        <f t="shared" si="197"/>
        <v>0</v>
      </c>
      <c r="M115" s="273">
        <f t="shared" si="133"/>
        <v>0</v>
      </c>
      <c r="N115" s="283">
        <f t="shared" si="197"/>
        <v>694.9</v>
      </c>
      <c r="O115" s="283">
        <f t="shared" si="197"/>
        <v>0</v>
      </c>
      <c r="P115" s="283">
        <f t="shared" ref="P115:P116" si="198">O115/N115*100</f>
        <v>0</v>
      </c>
      <c r="Q115" s="273">
        <f>Q99+Q103+Q107</f>
        <v>473.9</v>
      </c>
      <c r="R115" s="273">
        <f t="shared" si="197"/>
        <v>0</v>
      </c>
      <c r="S115" s="273">
        <f>R115/Q115*100</f>
        <v>0</v>
      </c>
      <c r="T115" s="229">
        <f t="shared" si="197"/>
        <v>473.9</v>
      </c>
      <c r="U115" s="229">
        <f t="shared" si="197"/>
        <v>0</v>
      </c>
      <c r="V115" s="229">
        <f>U115/T115*100</f>
        <v>0</v>
      </c>
      <c r="W115" s="229">
        <f t="shared" si="197"/>
        <v>475.9</v>
      </c>
      <c r="X115" s="229">
        <f t="shared" si="197"/>
        <v>0</v>
      </c>
      <c r="Y115" s="229">
        <f>X115/W115*100</f>
        <v>0</v>
      </c>
      <c r="Z115" s="229">
        <f t="shared" si="197"/>
        <v>459.7</v>
      </c>
      <c r="AA115" s="229">
        <f t="shared" si="197"/>
        <v>0</v>
      </c>
      <c r="AB115" s="229">
        <f t="shared" si="196"/>
        <v>0</v>
      </c>
      <c r="AC115" s="229">
        <f t="shared" si="197"/>
        <v>459.7</v>
      </c>
      <c r="AD115" s="229">
        <f t="shared" si="197"/>
        <v>0</v>
      </c>
      <c r="AE115" s="229">
        <f t="shared" si="134"/>
        <v>0</v>
      </c>
      <c r="AF115" s="229">
        <f t="shared" si="197"/>
        <v>459.8</v>
      </c>
      <c r="AG115" s="229">
        <f t="shared" si="197"/>
        <v>0</v>
      </c>
      <c r="AH115" s="229">
        <f t="shared" si="197"/>
        <v>0</v>
      </c>
      <c r="AI115" s="229">
        <f t="shared" si="197"/>
        <v>454.1</v>
      </c>
      <c r="AJ115" s="229">
        <f t="shared" si="197"/>
        <v>0</v>
      </c>
      <c r="AK115" s="229">
        <f t="shared" si="197"/>
        <v>0</v>
      </c>
      <c r="AL115" s="229">
        <f t="shared" si="197"/>
        <v>454.1</v>
      </c>
      <c r="AM115" s="229">
        <f t="shared" si="197"/>
        <v>0</v>
      </c>
      <c r="AN115" s="229">
        <f t="shared" si="197"/>
        <v>0</v>
      </c>
      <c r="AO115" s="229">
        <f t="shared" si="197"/>
        <v>454.1</v>
      </c>
      <c r="AP115" s="229">
        <f t="shared" si="197"/>
        <v>0</v>
      </c>
      <c r="AQ115" s="229">
        <f t="shared" si="136"/>
        <v>0</v>
      </c>
      <c r="AR115" s="442"/>
    </row>
    <row r="116" spans="1:44" s="161" customFormat="1">
      <c r="A116" s="447" t="s">
        <v>294</v>
      </c>
      <c r="B116" s="448"/>
      <c r="C116" s="449"/>
      <c r="D116" s="171" t="s">
        <v>41</v>
      </c>
      <c r="E116" s="190">
        <f t="shared" ref="E116:F119" si="199">E64+E88+E112</f>
        <v>176605.9</v>
      </c>
      <c r="F116" s="244">
        <f t="shared" si="199"/>
        <v>6070.7</v>
      </c>
      <c r="G116" s="244">
        <f t="shared" si="130"/>
        <v>3.4374276284087903</v>
      </c>
      <c r="H116" s="263">
        <f t="shared" ref="H116:I119" si="200">H64+H88+H112</f>
        <v>6070.7</v>
      </c>
      <c r="I116" s="263">
        <f t="shared" si="200"/>
        <v>6070.7</v>
      </c>
      <c r="J116" s="263">
        <f t="shared" si="195"/>
        <v>100</v>
      </c>
      <c r="K116" s="272">
        <f t="shared" ref="K116:L119" si="201">K64+K88+K112</f>
        <v>69669</v>
      </c>
      <c r="L116" s="272">
        <f t="shared" si="201"/>
        <v>0</v>
      </c>
      <c r="M116" s="272">
        <f t="shared" si="133"/>
        <v>0</v>
      </c>
      <c r="N116" s="282">
        <f t="shared" ref="N116:O119" si="202">N64+N88+N112</f>
        <v>14898.4</v>
      </c>
      <c r="O116" s="282">
        <f t="shared" si="202"/>
        <v>0</v>
      </c>
      <c r="P116" s="283">
        <f t="shared" si="198"/>
        <v>0</v>
      </c>
      <c r="Q116" s="272">
        <f t="shared" ref="Q116:R119" si="203">Q64+Q88+Q112</f>
        <v>9144.5</v>
      </c>
      <c r="R116" s="272">
        <f t="shared" si="203"/>
        <v>0</v>
      </c>
      <c r="S116" s="273">
        <f>R116/Q116*100</f>
        <v>0</v>
      </c>
      <c r="T116" s="190">
        <f t="shared" ref="T116:U119" si="204">T64+T88+T112</f>
        <v>10498.9</v>
      </c>
      <c r="U116" s="190">
        <f t="shared" si="204"/>
        <v>0</v>
      </c>
      <c r="V116" s="183">
        <f>U116/T116*100</f>
        <v>0</v>
      </c>
      <c r="W116" s="190">
        <f t="shared" ref="W116:X119" si="205">W64+W88+W112</f>
        <v>9475.9</v>
      </c>
      <c r="X116" s="190">
        <f t="shared" si="205"/>
        <v>0</v>
      </c>
      <c r="Y116" s="183">
        <f>X116/W116*100</f>
        <v>0</v>
      </c>
      <c r="Z116" s="190">
        <f t="shared" ref="Z116:AA119" si="206">Z64+Z88+Z112</f>
        <v>9459.7000000000007</v>
      </c>
      <c r="AA116" s="190">
        <f t="shared" si="206"/>
        <v>0</v>
      </c>
      <c r="AB116" s="183">
        <f t="shared" ref="AB116" si="207">AA116/Z116*100</f>
        <v>0</v>
      </c>
      <c r="AC116" s="190">
        <f t="shared" ref="AC116:AD119" si="208">AC64+AC88+AC112</f>
        <v>9339.7000000000007</v>
      </c>
      <c r="AD116" s="190">
        <f t="shared" si="208"/>
        <v>70</v>
      </c>
      <c r="AE116" s="190">
        <f t="shared" si="134"/>
        <v>0.74948874160840284</v>
      </c>
      <c r="AF116" s="190">
        <f t="shared" ref="AF116:AJ119" si="209">AF64+AF88+AF112</f>
        <v>9459.7999999999993</v>
      </c>
      <c r="AG116" s="190">
        <f t="shared" si="209"/>
        <v>0</v>
      </c>
      <c r="AH116" s="190">
        <f t="shared" si="209"/>
        <v>0</v>
      </c>
      <c r="AI116" s="190">
        <f t="shared" si="209"/>
        <v>9454.1</v>
      </c>
      <c r="AJ116" s="190">
        <f t="shared" si="209"/>
        <v>0</v>
      </c>
      <c r="AK116" s="183">
        <f t="shared" si="146"/>
        <v>0</v>
      </c>
      <c r="AL116" s="190">
        <f t="shared" ref="AL116:AM119" si="210">AL64+AL88+AL112</f>
        <v>9454.1</v>
      </c>
      <c r="AM116" s="190">
        <f t="shared" si="210"/>
        <v>0</v>
      </c>
      <c r="AN116" s="183">
        <f t="shared" ref="AN116" si="211">AM116/AL116*100</f>
        <v>0</v>
      </c>
      <c r="AO116" s="190">
        <f t="shared" ref="AO116:AP119" si="212">AO64+AO88+AO112</f>
        <v>9561.0999999999985</v>
      </c>
      <c r="AP116" s="190">
        <f t="shared" si="212"/>
        <v>0</v>
      </c>
      <c r="AQ116" s="183">
        <f t="shared" si="136"/>
        <v>0</v>
      </c>
      <c r="AR116" s="400"/>
    </row>
    <row r="117" spans="1:44">
      <c r="A117" s="450"/>
      <c r="B117" s="449"/>
      <c r="C117" s="449"/>
      <c r="D117" s="169" t="s">
        <v>2</v>
      </c>
      <c r="E117" s="183">
        <f t="shared" si="199"/>
        <v>2931.4</v>
      </c>
      <c r="F117" s="245">
        <f t="shared" si="199"/>
        <v>0</v>
      </c>
      <c r="G117" s="245">
        <f t="shared" si="130"/>
        <v>0</v>
      </c>
      <c r="H117" s="227">
        <f t="shared" si="200"/>
        <v>0</v>
      </c>
      <c r="I117" s="227">
        <f t="shared" si="200"/>
        <v>0</v>
      </c>
      <c r="J117" s="227"/>
      <c r="K117" s="273">
        <f t="shared" si="201"/>
        <v>190</v>
      </c>
      <c r="L117" s="273">
        <f t="shared" si="201"/>
        <v>0</v>
      </c>
      <c r="M117" s="273">
        <f t="shared" si="133"/>
        <v>0</v>
      </c>
      <c r="N117" s="283">
        <f t="shared" si="202"/>
        <v>190</v>
      </c>
      <c r="O117" s="283">
        <f t="shared" si="202"/>
        <v>0</v>
      </c>
      <c r="P117" s="283">
        <f>P65+P89+P113</f>
        <v>0</v>
      </c>
      <c r="Q117" s="273">
        <f t="shared" si="203"/>
        <v>190</v>
      </c>
      <c r="R117" s="273">
        <f t="shared" si="203"/>
        <v>0</v>
      </c>
      <c r="S117" s="273">
        <f>S65+S89+S113</f>
        <v>0</v>
      </c>
      <c r="T117" s="183">
        <f t="shared" si="204"/>
        <v>1010</v>
      </c>
      <c r="U117" s="183">
        <f t="shared" si="204"/>
        <v>0</v>
      </c>
      <c r="V117" s="183">
        <f>V65+V89+V113</f>
        <v>0</v>
      </c>
      <c r="W117" s="183">
        <f t="shared" si="205"/>
        <v>190</v>
      </c>
      <c r="X117" s="183">
        <f t="shared" si="205"/>
        <v>0</v>
      </c>
      <c r="Y117" s="183" t="e">
        <f>Y65+Y89+Y113</f>
        <v>#DIV/0!</v>
      </c>
      <c r="Z117" s="183">
        <f t="shared" si="206"/>
        <v>190</v>
      </c>
      <c r="AA117" s="183">
        <f t="shared" si="206"/>
        <v>0</v>
      </c>
      <c r="AB117" s="183" t="e">
        <f>AB65+AB89+AB113</f>
        <v>#DIV/0!</v>
      </c>
      <c r="AC117" s="183">
        <f t="shared" si="208"/>
        <v>70</v>
      </c>
      <c r="AD117" s="183">
        <f t="shared" si="208"/>
        <v>70</v>
      </c>
      <c r="AE117" s="183">
        <f t="shared" si="134"/>
        <v>100</v>
      </c>
      <c r="AF117" s="183">
        <f t="shared" si="209"/>
        <v>190</v>
      </c>
      <c r="AG117" s="183">
        <f t="shared" si="209"/>
        <v>0</v>
      </c>
      <c r="AH117" s="183">
        <f t="shared" si="209"/>
        <v>0</v>
      </c>
      <c r="AI117" s="183">
        <f t="shared" si="209"/>
        <v>190</v>
      </c>
      <c r="AJ117" s="183">
        <f t="shared" si="209"/>
        <v>0</v>
      </c>
      <c r="AK117" s="183">
        <f>AK65+AK89+AK113</f>
        <v>0</v>
      </c>
      <c r="AL117" s="183">
        <f t="shared" si="210"/>
        <v>190</v>
      </c>
      <c r="AM117" s="183">
        <f t="shared" si="210"/>
        <v>0</v>
      </c>
      <c r="AN117" s="183">
        <f>AN65+AN89+AN113</f>
        <v>0</v>
      </c>
      <c r="AO117" s="183">
        <f t="shared" si="212"/>
        <v>211.4</v>
      </c>
      <c r="AP117" s="183">
        <f t="shared" si="212"/>
        <v>0</v>
      </c>
      <c r="AQ117" s="183">
        <f t="shared" si="136"/>
        <v>0</v>
      </c>
      <c r="AR117" s="401"/>
    </row>
    <row r="118" spans="1:44">
      <c r="A118" s="450"/>
      <c r="B118" s="449"/>
      <c r="C118" s="449"/>
      <c r="D118" s="169" t="s">
        <v>280</v>
      </c>
      <c r="E118" s="183">
        <f t="shared" si="199"/>
        <v>168179.5</v>
      </c>
      <c r="F118" s="245">
        <f t="shared" si="199"/>
        <v>5880.8</v>
      </c>
      <c r="G118" s="245">
        <f t="shared" si="130"/>
        <v>3.4967400902012433</v>
      </c>
      <c r="H118" s="227">
        <f t="shared" si="200"/>
        <v>5880.8</v>
      </c>
      <c r="I118" s="227">
        <f t="shared" si="200"/>
        <v>5880.8</v>
      </c>
      <c r="J118" s="227">
        <f t="shared" si="195"/>
        <v>100</v>
      </c>
      <c r="K118" s="273">
        <f t="shared" si="201"/>
        <v>69034</v>
      </c>
      <c r="L118" s="273">
        <f t="shared" si="201"/>
        <v>0</v>
      </c>
      <c r="M118" s="273">
        <f t="shared" si="133"/>
        <v>0</v>
      </c>
      <c r="N118" s="283">
        <f t="shared" si="202"/>
        <v>14013.5</v>
      </c>
      <c r="O118" s="283">
        <f t="shared" si="202"/>
        <v>0</v>
      </c>
      <c r="P118" s="283">
        <f t="shared" ref="P118" si="213">O118/N118*100</f>
        <v>0</v>
      </c>
      <c r="Q118" s="273">
        <f t="shared" si="203"/>
        <v>8480.6</v>
      </c>
      <c r="R118" s="273">
        <f t="shared" si="203"/>
        <v>0</v>
      </c>
      <c r="S118" s="273">
        <f>R118/Q118*100</f>
        <v>0</v>
      </c>
      <c r="T118" s="183">
        <f t="shared" si="204"/>
        <v>9015</v>
      </c>
      <c r="U118" s="183">
        <f t="shared" si="204"/>
        <v>0</v>
      </c>
      <c r="V118" s="183">
        <f>U118/T118*100</f>
        <v>0</v>
      </c>
      <c r="W118" s="183">
        <f t="shared" si="205"/>
        <v>8810</v>
      </c>
      <c r="X118" s="183">
        <f t="shared" si="205"/>
        <v>0</v>
      </c>
      <c r="Y118" s="183">
        <f>X118/W118*100</f>
        <v>0</v>
      </c>
      <c r="Z118" s="183">
        <f t="shared" si="206"/>
        <v>8810</v>
      </c>
      <c r="AA118" s="183">
        <f t="shared" si="206"/>
        <v>0</v>
      </c>
      <c r="AB118" s="183">
        <f t="shared" ref="AB118" si="214">AA118/Z118*100</f>
        <v>0</v>
      </c>
      <c r="AC118" s="183">
        <f t="shared" si="208"/>
        <v>8810</v>
      </c>
      <c r="AD118" s="183">
        <f t="shared" si="208"/>
        <v>0</v>
      </c>
      <c r="AE118" s="183">
        <f t="shared" si="134"/>
        <v>0</v>
      </c>
      <c r="AF118" s="183">
        <f t="shared" si="209"/>
        <v>8810</v>
      </c>
      <c r="AG118" s="183">
        <f t="shared" si="209"/>
        <v>0</v>
      </c>
      <c r="AH118" s="183">
        <f t="shared" si="209"/>
        <v>0</v>
      </c>
      <c r="AI118" s="183">
        <f t="shared" si="209"/>
        <v>8810</v>
      </c>
      <c r="AJ118" s="183">
        <f t="shared" si="209"/>
        <v>0</v>
      </c>
      <c r="AK118" s="183">
        <f t="shared" si="146"/>
        <v>0</v>
      </c>
      <c r="AL118" s="183">
        <f t="shared" si="210"/>
        <v>8810</v>
      </c>
      <c r="AM118" s="183">
        <f t="shared" si="210"/>
        <v>0</v>
      </c>
      <c r="AN118" s="183">
        <f t="shared" ref="AN118:AN119" si="215">AM118/AL118*100</f>
        <v>0</v>
      </c>
      <c r="AO118" s="183">
        <f t="shared" si="212"/>
        <v>8895.5999999999985</v>
      </c>
      <c r="AP118" s="183">
        <f t="shared" si="212"/>
        <v>0</v>
      </c>
      <c r="AQ118" s="183">
        <f t="shared" si="136"/>
        <v>0</v>
      </c>
      <c r="AR118" s="401"/>
    </row>
    <row r="119" spans="1:44" ht="31.2">
      <c r="A119" s="450"/>
      <c r="B119" s="449"/>
      <c r="C119" s="449"/>
      <c r="D119" s="170" t="s">
        <v>293</v>
      </c>
      <c r="E119" s="183">
        <f t="shared" si="199"/>
        <v>5495.0000000000009</v>
      </c>
      <c r="F119" s="245">
        <f t="shared" si="199"/>
        <v>189.9</v>
      </c>
      <c r="G119" s="245">
        <f t="shared" si="130"/>
        <v>3.4558689717925382</v>
      </c>
      <c r="H119" s="227">
        <f t="shared" si="200"/>
        <v>189.9</v>
      </c>
      <c r="I119" s="227">
        <f t="shared" si="200"/>
        <v>189.9</v>
      </c>
      <c r="J119" s="227">
        <f t="shared" si="195"/>
        <v>100</v>
      </c>
      <c r="K119" s="273">
        <f t="shared" si="201"/>
        <v>445</v>
      </c>
      <c r="L119" s="273">
        <f t="shared" si="201"/>
        <v>0</v>
      </c>
      <c r="M119" s="273">
        <f t="shared" si="133"/>
        <v>0</v>
      </c>
      <c r="N119" s="283">
        <f t="shared" si="202"/>
        <v>694.9</v>
      </c>
      <c r="O119" s="283">
        <f t="shared" si="202"/>
        <v>0</v>
      </c>
      <c r="P119" s="283">
        <f t="shared" ref="P119" si="216">O119/N119*100</f>
        <v>0</v>
      </c>
      <c r="Q119" s="273">
        <f t="shared" si="203"/>
        <v>473.9</v>
      </c>
      <c r="R119" s="273">
        <f t="shared" si="203"/>
        <v>0</v>
      </c>
      <c r="S119" s="273">
        <f>R119/Q119*100</f>
        <v>0</v>
      </c>
      <c r="T119" s="183">
        <f t="shared" si="204"/>
        <v>473.9</v>
      </c>
      <c r="U119" s="183">
        <f t="shared" si="204"/>
        <v>0</v>
      </c>
      <c r="V119" s="183">
        <f>U119/T119*100</f>
        <v>0</v>
      </c>
      <c r="W119" s="183">
        <f t="shared" si="205"/>
        <v>475.9</v>
      </c>
      <c r="X119" s="183">
        <f t="shared" si="205"/>
        <v>0</v>
      </c>
      <c r="Y119" s="183">
        <f>X119/W119*100</f>
        <v>0</v>
      </c>
      <c r="Z119" s="183">
        <f t="shared" si="206"/>
        <v>459.7</v>
      </c>
      <c r="AA119" s="183">
        <f t="shared" si="206"/>
        <v>0</v>
      </c>
      <c r="AB119" s="183">
        <f t="shared" ref="AB119" si="217">AA119/Z119*100</f>
        <v>0</v>
      </c>
      <c r="AC119" s="183">
        <f t="shared" si="208"/>
        <v>459.7</v>
      </c>
      <c r="AD119" s="183">
        <f t="shared" si="208"/>
        <v>0</v>
      </c>
      <c r="AE119" s="183">
        <f t="shared" si="134"/>
        <v>0</v>
      </c>
      <c r="AF119" s="183">
        <f t="shared" si="209"/>
        <v>459.8</v>
      </c>
      <c r="AG119" s="183">
        <f t="shared" si="209"/>
        <v>0</v>
      </c>
      <c r="AH119" s="183">
        <f t="shared" si="209"/>
        <v>0</v>
      </c>
      <c r="AI119" s="183">
        <f t="shared" si="209"/>
        <v>454.1</v>
      </c>
      <c r="AJ119" s="183">
        <f t="shared" si="209"/>
        <v>0</v>
      </c>
      <c r="AK119" s="183">
        <f t="shared" si="146"/>
        <v>0</v>
      </c>
      <c r="AL119" s="183">
        <f t="shared" si="210"/>
        <v>454.1</v>
      </c>
      <c r="AM119" s="183">
        <f t="shared" si="210"/>
        <v>0</v>
      </c>
      <c r="AN119" s="183">
        <f t="shared" si="215"/>
        <v>0</v>
      </c>
      <c r="AO119" s="183">
        <f t="shared" si="212"/>
        <v>454.1</v>
      </c>
      <c r="AP119" s="183">
        <f t="shared" si="212"/>
        <v>0</v>
      </c>
      <c r="AQ119" s="183">
        <f t="shared" si="136"/>
        <v>0</v>
      </c>
      <c r="AR119" s="401"/>
    </row>
    <row r="120" spans="1:44">
      <c r="A120" s="387" t="s">
        <v>274</v>
      </c>
      <c r="B120" s="388"/>
      <c r="C120" s="388"/>
      <c r="D120" s="388"/>
      <c r="E120" s="388"/>
      <c r="F120" s="388"/>
      <c r="G120" s="388"/>
      <c r="H120" s="388"/>
      <c r="I120" s="388"/>
      <c r="J120" s="388"/>
      <c r="K120" s="388"/>
      <c r="L120" s="388"/>
      <c r="M120" s="388"/>
      <c r="N120" s="388"/>
      <c r="O120" s="388"/>
      <c r="P120" s="388"/>
      <c r="Q120" s="388"/>
      <c r="R120" s="388"/>
      <c r="S120" s="388"/>
      <c r="T120" s="388"/>
      <c r="U120" s="388"/>
      <c r="V120" s="388"/>
      <c r="W120" s="388"/>
      <c r="X120" s="388"/>
      <c r="Y120" s="388"/>
      <c r="Z120" s="388"/>
      <c r="AA120" s="388"/>
      <c r="AB120" s="388"/>
      <c r="AC120" s="388"/>
      <c r="AD120" s="388"/>
      <c r="AE120" s="388"/>
      <c r="AF120" s="388"/>
      <c r="AG120" s="388"/>
      <c r="AH120" s="388"/>
      <c r="AI120" s="388"/>
      <c r="AJ120" s="388"/>
      <c r="AK120" s="388"/>
      <c r="AL120" s="388"/>
      <c r="AM120" s="388"/>
      <c r="AN120" s="388"/>
      <c r="AO120" s="388"/>
      <c r="AP120" s="388"/>
      <c r="AQ120" s="388"/>
      <c r="AR120" s="389"/>
    </row>
    <row r="121" spans="1:44">
      <c r="A121" s="387" t="s">
        <v>36</v>
      </c>
      <c r="B121" s="388"/>
      <c r="C121" s="388"/>
      <c r="D121" s="388"/>
      <c r="E121" s="388"/>
      <c r="F121" s="388"/>
      <c r="G121" s="388"/>
      <c r="H121" s="388"/>
      <c r="I121" s="388"/>
      <c r="J121" s="388"/>
      <c r="K121" s="388"/>
      <c r="L121" s="388"/>
      <c r="M121" s="388"/>
      <c r="N121" s="388"/>
      <c r="O121" s="388"/>
      <c r="P121" s="388"/>
      <c r="Q121" s="388"/>
      <c r="R121" s="388"/>
      <c r="S121" s="388"/>
      <c r="T121" s="388"/>
      <c r="U121" s="388"/>
      <c r="V121" s="388"/>
      <c r="W121" s="388"/>
      <c r="X121" s="388"/>
      <c r="Y121" s="388"/>
      <c r="Z121" s="388"/>
      <c r="AA121" s="388"/>
      <c r="AB121" s="388"/>
      <c r="AC121" s="388"/>
      <c r="AD121" s="388"/>
      <c r="AE121" s="388"/>
      <c r="AF121" s="388"/>
      <c r="AG121" s="388"/>
      <c r="AH121" s="388"/>
      <c r="AI121" s="388"/>
      <c r="AJ121" s="388"/>
      <c r="AK121" s="388"/>
      <c r="AL121" s="388"/>
      <c r="AM121" s="388"/>
      <c r="AN121" s="388"/>
      <c r="AO121" s="388"/>
      <c r="AP121" s="388"/>
      <c r="AQ121" s="388"/>
      <c r="AR121" s="389"/>
    </row>
    <row r="122" spans="1:44" s="161" customFormat="1">
      <c r="A122" s="390" t="s">
        <v>298</v>
      </c>
      <c r="B122" s="391"/>
      <c r="C122" s="391"/>
      <c r="D122" s="166" t="s">
        <v>41</v>
      </c>
      <c r="E122" s="190">
        <f>E135</f>
        <v>59291.6</v>
      </c>
      <c r="F122" s="244">
        <f t="shared" ref="F122:AP125" si="218">F135</f>
        <v>0</v>
      </c>
      <c r="G122" s="244">
        <f t="shared" ref="G122:G129" si="219">F122/E122*100</f>
        <v>0</v>
      </c>
      <c r="H122" s="263">
        <f t="shared" si="218"/>
        <v>0</v>
      </c>
      <c r="I122" s="263">
        <f t="shared" si="218"/>
        <v>0</v>
      </c>
      <c r="J122" s="263"/>
      <c r="K122" s="272">
        <f t="shared" si="218"/>
        <v>59291.6</v>
      </c>
      <c r="L122" s="272">
        <f t="shared" si="218"/>
        <v>0</v>
      </c>
      <c r="M122" s="272">
        <f t="shared" ref="M122:M129" si="220">L122/K122*100</f>
        <v>0</v>
      </c>
      <c r="N122" s="282">
        <f t="shared" si="218"/>
        <v>0</v>
      </c>
      <c r="O122" s="282">
        <f t="shared" si="218"/>
        <v>0</v>
      </c>
      <c r="P122" s="282">
        <f t="shared" si="218"/>
        <v>0</v>
      </c>
      <c r="Q122" s="272">
        <f t="shared" si="218"/>
        <v>0</v>
      </c>
      <c r="R122" s="272">
        <f t="shared" si="218"/>
        <v>0</v>
      </c>
      <c r="S122" s="273" t="e">
        <f>R122/Q122*100</f>
        <v>#DIV/0!</v>
      </c>
      <c r="T122" s="190">
        <f t="shared" si="218"/>
        <v>0</v>
      </c>
      <c r="U122" s="190">
        <f t="shared" si="218"/>
        <v>0</v>
      </c>
      <c r="V122" s="183" t="e">
        <f>U122/T122*100</f>
        <v>#DIV/0!</v>
      </c>
      <c r="W122" s="190">
        <f t="shared" si="218"/>
        <v>0</v>
      </c>
      <c r="X122" s="190">
        <f t="shared" si="218"/>
        <v>0</v>
      </c>
      <c r="Y122" s="183" t="e">
        <f>X122/W122*100</f>
        <v>#DIV/0!</v>
      </c>
      <c r="Z122" s="190">
        <f t="shared" si="218"/>
        <v>0</v>
      </c>
      <c r="AA122" s="190">
        <f t="shared" si="218"/>
        <v>0</v>
      </c>
      <c r="AB122" s="190" t="e">
        <f t="shared" si="218"/>
        <v>#DIV/0!</v>
      </c>
      <c r="AC122" s="190">
        <f t="shared" si="218"/>
        <v>0</v>
      </c>
      <c r="AD122" s="190">
        <f t="shared" si="218"/>
        <v>0</v>
      </c>
      <c r="AE122" s="190" t="e">
        <f t="shared" ref="AE122:AE129" si="221">AD122/AC122*100</f>
        <v>#DIV/0!</v>
      </c>
      <c r="AF122" s="190">
        <f t="shared" si="218"/>
        <v>0</v>
      </c>
      <c r="AG122" s="190">
        <f t="shared" si="218"/>
        <v>0</v>
      </c>
      <c r="AH122" s="190">
        <f t="shared" si="218"/>
        <v>0</v>
      </c>
      <c r="AI122" s="190">
        <f t="shared" si="218"/>
        <v>0</v>
      </c>
      <c r="AJ122" s="190">
        <f t="shared" si="218"/>
        <v>0</v>
      </c>
      <c r="AK122" s="183" t="e">
        <f t="shared" ref="AK122" si="222">AJ122/AI122*100</f>
        <v>#DIV/0!</v>
      </c>
      <c r="AL122" s="190">
        <f t="shared" si="218"/>
        <v>0</v>
      </c>
      <c r="AM122" s="190">
        <f t="shared" si="218"/>
        <v>0</v>
      </c>
      <c r="AN122" s="183" t="e">
        <f t="shared" ref="AN122" si="223">AM122/AL122*100</f>
        <v>#DIV/0!</v>
      </c>
      <c r="AO122" s="190">
        <f t="shared" si="218"/>
        <v>0</v>
      </c>
      <c r="AP122" s="190">
        <f t="shared" si="218"/>
        <v>0</v>
      </c>
      <c r="AQ122" s="183" t="e">
        <f t="shared" ref="AQ122:AQ128" si="224">AP122/AO122*100</f>
        <v>#DIV/0!</v>
      </c>
      <c r="AR122" s="392"/>
    </row>
    <row r="123" spans="1:44">
      <c r="A123" s="390"/>
      <c r="B123" s="391"/>
      <c r="C123" s="391"/>
      <c r="D123" s="168" t="s">
        <v>2</v>
      </c>
      <c r="E123" s="183">
        <f t="shared" ref="E123:T125" si="225">E136</f>
        <v>0</v>
      </c>
      <c r="F123" s="245">
        <f t="shared" si="225"/>
        <v>0</v>
      </c>
      <c r="G123" s="245"/>
      <c r="H123" s="227">
        <f t="shared" si="225"/>
        <v>0</v>
      </c>
      <c r="I123" s="227">
        <f t="shared" si="225"/>
        <v>0</v>
      </c>
      <c r="J123" s="227"/>
      <c r="K123" s="273">
        <f t="shared" si="225"/>
        <v>0</v>
      </c>
      <c r="L123" s="273">
        <f t="shared" si="225"/>
        <v>0</v>
      </c>
      <c r="M123" s="273"/>
      <c r="N123" s="283">
        <f t="shared" si="225"/>
        <v>0</v>
      </c>
      <c r="O123" s="283">
        <f t="shared" si="225"/>
        <v>0</v>
      </c>
      <c r="P123" s="283">
        <f t="shared" si="225"/>
        <v>0</v>
      </c>
      <c r="Q123" s="273">
        <f t="shared" si="225"/>
        <v>0</v>
      </c>
      <c r="R123" s="273">
        <f t="shared" si="225"/>
        <v>0</v>
      </c>
      <c r="S123" s="273">
        <f t="shared" si="225"/>
        <v>0</v>
      </c>
      <c r="T123" s="183">
        <f t="shared" si="225"/>
        <v>0</v>
      </c>
      <c r="U123" s="183">
        <f t="shared" si="218"/>
        <v>0</v>
      </c>
      <c r="V123" s="183">
        <f t="shared" si="218"/>
        <v>0</v>
      </c>
      <c r="W123" s="183">
        <f t="shared" si="218"/>
        <v>0</v>
      </c>
      <c r="X123" s="183">
        <f t="shared" si="218"/>
        <v>0</v>
      </c>
      <c r="Y123" s="183"/>
      <c r="Z123" s="183">
        <f t="shared" si="218"/>
        <v>0</v>
      </c>
      <c r="AA123" s="183">
        <f t="shared" si="218"/>
        <v>0</v>
      </c>
      <c r="AB123" s="183">
        <f t="shared" si="218"/>
        <v>0</v>
      </c>
      <c r="AC123" s="183">
        <f t="shared" si="218"/>
        <v>0</v>
      </c>
      <c r="AD123" s="183">
        <f t="shared" si="218"/>
        <v>0</v>
      </c>
      <c r="AE123" s="183"/>
      <c r="AF123" s="183">
        <f t="shared" si="218"/>
        <v>0</v>
      </c>
      <c r="AG123" s="183">
        <f t="shared" si="218"/>
        <v>0</v>
      </c>
      <c r="AH123" s="183">
        <f t="shared" si="218"/>
        <v>0</v>
      </c>
      <c r="AI123" s="183">
        <f t="shared" si="218"/>
        <v>0</v>
      </c>
      <c r="AJ123" s="183">
        <f t="shared" si="218"/>
        <v>0</v>
      </c>
      <c r="AK123" s="183">
        <f t="shared" si="218"/>
        <v>0</v>
      </c>
      <c r="AL123" s="183">
        <f t="shared" si="218"/>
        <v>0</v>
      </c>
      <c r="AM123" s="183">
        <f t="shared" si="218"/>
        <v>0</v>
      </c>
      <c r="AN123" s="183">
        <f t="shared" si="218"/>
        <v>0</v>
      </c>
      <c r="AO123" s="183">
        <f t="shared" si="218"/>
        <v>0</v>
      </c>
      <c r="AP123" s="183">
        <f t="shared" si="218"/>
        <v>0</v>
      </c>
      <c r="AQ123" s="183" t="e">
        <f t="shared" si="224"/>
        <v>#DIV/0!</v>
      </c>
      <c r="AR123" s="393"/>
    </row>
    <row r="124" spans="1:44">
      <c r="A124" s="390"/>
      <c r="B124" s="391"/>
      <c r="C124" s="391"/>
      <c r="D124" s="162" t="s">
        <v>280</v>
      </c>
      <c r="E124" s="183">
        <f>E137</f>
        <v>59291.6</v>
      </c>
      <c r="F124" s="245">
        <f t="shared" ref="F124:G124" si="226">F137</f>
        <v>0</v>
      </c>
      <c r="G124" s="245">
        <f t="shared" si="226"/>
        <v>0</v>
      </c>
      <c r="H124" s="227">
        <f>H137</f>
        <v>0</v>
      </c>
      <c r="I124" s="227">
        <f t="shared" si="218"/>
        <v>0</v>
      </c>
      <c r="J124" s="227"/>
      <c r="K124" s="273">
        <f t="shared" si="218"/>
        <v>59291.6</v>
      </c>
      <c r="L124" s="273">
        <f t="shared" si="218"/>
        <v>0</v>
      </c>
      <c r="M124" s="273">
        <f t="shared" si="220"/>
        <v>0</v>
      </c>
      <c r="N124" s="283">
        <f t="shared" si="218"/>
        <v>0</v>
      </c>
      <c r="O124" s="283">
        <f t="shared" si="218"/>
        <v>0</v>
      </c>
      <c r="P124" s="283">
        <f t="shared" si="218"/>
        <v>0</v>
      </c>
      <c r="Q124" s="273">
        <f t="shared" si="218"/>
        <v>0</v>
      </c>
      <c r="R124" s="273">
        <f t="shared" si="218"/>
        <v>0</v>
      </c>
      <c r="S124" s="273" t="e">
        <f>R124/Q124*100</f>
        <v>#DIV/0!</v>
      </c>
      <c r="T124" s="183">
        <f t="shared" si="218"/>
        <v>0</v>
      </c>
      <c r="U124" s="183">
        <f t="shared" si="218"/>
        <v>0</v>
      </c>
      <c r="V124" s="183" t="e">
        <f>U124/T124*100</f>
        <v>#DIV/0!</v>
      </c>
      <c r="W124" s="183">
        <f t="shared" si="218"/>
        <v>0</v>
      </c>
      <c r="X124" s="183">
        <f t="shared" si="218"/>
        <v>0</v>
      </c>
      <c r="Y124" s="183" t="e">
        <f t="shared" ref="Y124:Y139" si="227">X124/W124*100</f>
        <v>#DIV/0!</v>
      </c>
      <c r="Z124" s="183">
        <f t="shared" si="218"/>
        <v>0</v>
      </c>
      <c r="AA124" s="183">
        <f t="shared" si="218"/>
        <v>0</v>
      </c>
      <c r="AB124" s="183" t="e">
        <f t="shared" si="218"/>
        <v>#DIV/0!</v>
      </c>
      <c r="AC124" s="183">
        <f t="shared" si="218"/>
        <v>0</v>
      </c>
      <c r="AD124" s="183">
        <f t="shared" si="218"/>
        <v>0</v>
      </c>
      <c r="AE124" s="183" t="e">
        <f t="shared" si="221"/>
        <v>#DIV/0!</v>
      </c>
      <c r="AF124" s="183">
        <f t="shared" si="218"/>
        <v>0</v>
      </c>
      <c r="AG124" s="183">
        <f t="shared" si="218"/>
        <v>0</v>
      </c>
      <c r="AH124" s="183">
        <f t="shared" si="218"/>
        <v>0</v>
      </c>
      <c r="AI124" s="183">
        <f t="shared" si="218"/>
        <v>0</v>
      </c>
      <c r="AJ124" s="183">
        <f t="shared" si="218"/>
        <v>0</v>
      </c>
      <c r="AK124" s="183" t="e">
        <f t="shared" ref="AK124" si="228">AJ124/AI124*100</f>
        <v>#DIV/0!</v>
      </c>
      <c r="AL124" s="183">
        <f t="shared" si="218"/>
        <v>0</v>
      </c>
      <c r="AM124" s="183">
        <f t="shared" si="218"/>
        <v>0</v>
      </c>
      <c r="AN124" s="183"/>
      <c r="AO124" s="183">
        <v>837.80799999999999</v>
      </c>
      <c r="AP124" s="183">
        <v>837.80799999999999</v>
      </c>
      <c r="AQ124" s="183">
        <f t="shared" si="224"/>
        <v>100</v>
      </c>
      <c r="AR124" s="393"/>
    </row>
    <row r="125" spans="1:44">
      <c r="A125" s="390"/>
      <c r="B125" s="391"/>
      <c r="C125" s="391"/>
      <c r="D125" s="164" t="s">
        <v>43</v>
      </c>
      <c r="E125" s="183">
        <f t="shared" si="225"/>
        <v>0</v>
      </c>
      <c r="F125" s="245">
        <f t="shared" si="218"/>
        <v>0</v>
      </c>
      <c r="G125" s="245"/>
      <c r="H125" s="227">
        <f t="shared" si="218"/>
        <v>0</v>
      </c>
      <c r="I125" s="227">
        <f t="shared" si="218"/>
        <v>0</v>
      </c>
      <c r="J125" s="227"/>
      <c r="K125" s="273">
        <f t="shared" si="218"/>
        <v>0</v>
      </c>
      <c r="L125" s="273">
        <f t="shared" si="218"/>
        <v>0</v>
      </c>
      <c r="M125" s="273"/>
      <c r="N125" s="283">
        <f t="shared" si="218"/>
        <v>0</v>
      </c>
      <c r="O125" s="283">
        <f t="shared" si="218"/>
        <v>0</v>
      </c>
      <c r="P125" s="283">
        <f t="shared" si="218"/>
        <v>0</v>
      </c>
      <c r="Q125" s="273">
        <f t="shared" si="218"/>
        <v>0</v>
      </c>
      <c r="R125" s="273">
        <f t="shared" si="218"/>
        <v>0</v>
      </c>
      <c r="S125" s="273">
        <f t="shared" si="218"/>
        <v>0</v>
      </c>
      <c r="T125" s="183">
        <f t="shared" si="218"/>
        <v>0</v>
      </c>
      <c r="U125" s="183">
        <f t="shared" si="218"/>
        <v>0</v>
      </c>
      <c r="V125" s="183">
        <f t="shared" si="218"/>
        <v>0</v>
      </c>
      <c r="W125" s="183">
        <f t="shared" si="218"/>
        <v>0</v>
      </c>
      <c r="X125" s="183">
        <f t="shared" si="218"/>
        <v>0</v>
      </c>
      <c r="Y125" s="183"/>
      <c r="Z125" s="183">
        <f t="shared" si="218"/>
        <v>0</v>
      </c>
      <c r="AA125" s="183">
        <f t="shared" si="218"/>
        <v>0</v>
      </c>
      <c r="AB125" s="183">
        <f t="shared" si="218"/>
        <v>0</v>
      </c>
      <c r="AC125" s="183">
        <f t="shared" si="218"/>
        <v>0</v>
      </c>
      <c r="AD125" s="183">
        <f t="shared" si="218"/>
        <v>0</v>
      </c>
      <c r="AE125" s="183"/>
      <c r="AF125" s="183">
        <f t="shared" si="218"/>
        <v>0</v>
      </c>
      <c r="AG125" s="183">
        <f t="shared" si="218"/>
        <v>0</v>
      </c>
      <c r="AH125" s="183">
        <f t="shared" si="218"/>
        <v>0</v>
      </c>
      <c r="AI125" s="183">
        <f t="shared" si="218"/>
        <v>0</v>
      </c>
      <c r="AJ125" s="183">
        <f t="shared" si="218"/>
        <v>0</v>
      </c>
      <c r="AK125" s="183">
        <f t="shared" si="218"/>
        <v>0</v>
      </c>
      <c r="AL125" s="183">
        <f t="shared" si="218"/>
        <v>0</v>
      </c>
      <c r="AM125" s="183">
        <f t="shared" si="218"/>
        <v>0</v>
      </c>
      <c r="AN125" s="183">
        <f t="shared" si="218"/>
        <v>0</v>
      </c>
      <c r="AO125" s="183">
        <f t="shared" si="218"/>
        <v>0</v>
      </c>
      <c r="AP125" s="183">
        <f t="shared" si="218"/>
        <v>0</v>
      </c>
      <c r="AQ125" s="183"/>
      <c r="AR125" s="393"/>
    </row>
    <row r="126" spans="1:44" s="161" customFormat="1">
      <c r="A126" s="390" t="s">
        <v>299</v>
      </c>
      <c r="B126" s="391"/>
      <c r="C126" s="391"/>
      <c r="D126" s="166" t="s">
        <v>41</v>
      </c>
      <c r="E126" s="190">
        <f>E131+E139+E143</f>
        <v>117314.3</v>
      </c>
      <c r="F126" s="244">
        <f t="shared" ref="F126:AQ129" si="229">F131+F139+F143</f>
        <v>6070.7000000000007</v>
      </c>
      <c r="G126" s="244">
        <f t="shared" si="219"/>
        <v>5.1747314692241275</v>
      </c>
      <c r="H126" s="263">
        <f t="shared" si="229"/>
        <v>6070.7000000000007</v>
      </c>
      <c r="I126" s="263">
        <f t="shared" si="229"/>
        <v>6070.7000000000007</v>
      </c>
      <c r="J126" s="263">
        <f t="shared" ref="J126:J129" si="230">I126/H126*100</f>
        <v>100</v>
      </c>
      <c r="K126" s="272">
        <f t="shared" si="229"/>
        <v>10352.4</v>
      </c>
      <c r="L126" s="272">
        <f t="shared" si="229"/>
        <v>0</v>
      </c>
      <c r="M126" s="272">
        <f t="shared" si="220"/>
        <v>0</v>
      </c>
      <c r="N126" s="282">
        <f t="shared" si="229"/>
        <v>14524</v>
      </c>
      <c r="O126" s="282">
        <f t="shared" si="229"/>
        <v>0</v>
      </c>
      <c r="P126" s="283">
        <f t="shared" ref="P126" si="231">O126/N126*100</f>
        <v>0</v>
      </c>
      <c r="Q126" s="272">
        <f t="shared" si="229"/>
        <v>9448.9</v>
      </c>
      <c r="R126" s="272">
        <f t="shared" si="229"/>
        <v>0</v>
      </c>
      <c r="S126" s="273">
        <f>R126/Q126*100</f>
        <v>0</v>
      </c>
      <c r="T126" s="190">
        <f t="shared" si="229"/>
        <v>10473.9</v>
      </c>
      <c r="U126" s="190">
        <f t="shared" si="229"/>
        <v>0</v>
      </c>
      <c r="V126" s="183">
        <f>U126/T126*100</f>
        <v>0</v>
      </c>
      <c r="W126" s="190">
        <f t="shared" si="229"/>
        <v>9450.9</v>
      </c>
      <c r="X126" s="190">
        <f t="shared" si="229"/>
        <v>0</v>
      </c>
      <c r="Y126" s="183">
        <f t="shared" si="227"/>
        <v>0</v>
      </c>
      <c r="Z126" s="190">
        <f t="shared" si="229"/>
        <v>9434.7000000000007</v>
      </c>
      <c r="AA126" s="190">
        <f t="shared" si="229"/>
        <v>0</v>
      </c>
      <c r="AB126" s="183">
        <f t="shared" ref="AB126:AB141" si="232">AA126/Z126*100</f>
        <v>0</v>
      </c>
      <c r="AC126" s="190">
        <f t="shared" si="229"/>
        <v>9434.7000000000007</v>
      </c>
      <c r="AD126" s="190">
        <f t="shared" si="229"/>
        <v>0</v>
      </c>
      <c r="AE126" s="190">
        <f t="shared" si="221"/>
        <v>0</v>
      </c>
      <c r="AF126" s="190">
        <f t="shared" si="229"/>
        <v>9434.7999999999993</v>
      </c>
      <c r="AG126" s="190">
        <f t="shared" si="229"/>
        <v>0</v>
      </c>
      <c r="AH126" s="190">
        <f t="shared" si="229"/>
        <v>0</v>
      </c>
      <c r="AI126" s="190">
        <f t="shared" si="229"/>
        <v>9429.1</v>
      </c>
      <c r="AJ126" s="190">
        <f t="shared" si="229"/>
        <v>0</v>
      </c>
      <c r="AK126" s="183">
        <f t="shared" ref="AK126" si="233">AJ126/AI126*100</f>
        <v>0</v>
      </c>
      <c r="AL126" s="190">
        <f t="shared" si="229"/>
        <v>9429.1</v>
      </c>
      <c r="AM126" s="190">
        <f t="shared" si="229"/>
        <v>0</v>
      </c>
      <c r="AN126" s="183">
        <f t="shared" ref="AN126" si="234">AM126/AL126*100</f>
        <v>0</v>
      </c>
      <c r="AO126" s="190">
        <f t="shared" si="229"/>
        <v>9831.1</v>
      </c>
      <c r="AP126" s="190">
        <f t="shared" si="229"/>
        <v>0</v>
      </c>
      <c r="AQ126" s="183">
        <f t="shared" si="224"/>
        <v>0</v>
      </c>
      <c r="AR126" s="392"/>
    </row>
    <row r="127" spans="1:44">
      <c r="A127" s="390"/>
      <c r="B127" s="391"/>
      <c r="C127" s="391"/>
      <c r="D127" s="168" t="s">
        <v>2</v>
      </c>
      <c r="E127" s="183">
        <f>E132+E140+E144</f>
        <v>2931.4</v>
      </c>
      <c r="F127" s="245">
        <f>F132+F140+F144</f>
        <v>0</v>
      </c>
      <c r="G127" s="245">
        <f t="shared" si="219"/>
        <v>0</v>
      </c>
      <c r="H127" s="227">
        <f t="shared" ref="H127:T127" si="235">H132+H140+H144</f>
        <v>0</v>
      </c>
      <c r="I127" s="227">
        <f t="shared" si="235"/>
        <v>0</v>
      </c>
      <c r="J127" s="227"/>
      <c r="K127" s="273">
        <f t="shared" si="235"/>
        <v>195</v>
      </c>
      <c r="L127" s="273">
        <f t="shared" si="235"/>
        <v>0</v>
      </c>
      <c r="M127" s="273">
        <f t="shared" si="220"/>
        <v>0</v>
      </c>
      <c r="N127" s="283">
        <f t="shared" si="235"/>
        <v>195</v>
      </c>
      <c r="O127" s="283">
        <f t="shared" si="235"/>
        <v>0</v>
      </c>
      <c r="P127" s="283">
        <f t="shared" si="235"/>
        <v>0</v>
      </c>
      <c r="Q127" s="273">
        <f t="shared" si="235"/>
        <v>195</v>
      </c>
      <c r="R127" s="273">
        <f t="shared" si="235"/>
        <v>0</v>
      </c>
      <c r="S127" s="273">
        <f t="shared" si="235"/>
        <v>0</v>
      </c>
      <c r="T127" s="183">
        <f t="shared" si="235"/>
        <v>1015</v>
      </c>
      <c r="U127" s="183">
        <f t="shared" si="229"/>
        <v>0</v>
      </c>
      <c r="V127" s="183">
        <f t="shared" si="229"/>
        <v>0</v>
      </c>
      <c r="W127" s="183">
        <f t="shared" si="229"/>
        <v>195</v>
      </c>
      <c r="X127" s="183">
        <f t="shared" si="229"/>
        <v>0</v>
      </c>
      <c r="Y127" s="183">
        <f t="shared" si="227"/>
        <v>0</v>
      </c>
      <c r="Z127" s="183">
        <f t="shared" si="229"/>
        <v>195</v>
      </c>
      <c r="AA127" s="183">
        <f t="shared" si="229"/>
        <v>0</v>
      </c>
      <c r="AB127" s="183" t="e">
        <f t="shared" si="229"/>
        <v>#DIV/0!</v>
      </c>
      <c r="AC127" s="183">
        <f t="shared" si="229"/>
        <v>195</v>
      </c>
      <c r="AD127" s="183">
        <f t="shared" si="229"/>
        <v>0</v>
      </c>
      <c r="AE127" s="183">
        <f t="shared" si="221"/>
        <v>0</v>
      </c>
      <c r="AF127" s="183">
        <f t="shared" si="229"/>
        <v>195</v>
      </c>
      <c r="AG127" s="183">
        <f t="shared" si="229"/>
        <v>0</v>
      </c>
      <c r="AH127" s="183">
        <f t="shared" si="229"/>
        <v>0</v>
      </c>
      <c r="AI127" s="183">
        <f t="shared" si="229"/>
        <v>195</v>
      </c>
      <c r="AJ127" s="183">
        <f t="shared" si="229"/>
        <v>0</v>
      </c>
      <c r="AK127" s="183">
        <f t="shared" si="229"/>
        <v>0</v>
      </c>
      <c r="AL127" s="183">
        <f t="shared" si="229"/>
        <v>195</v>
      </c>
      <c r="AM127" s="183">
        <f t="shared" si="229"/>
        <v>0</v>
      </c>
      <c r="AN127" s="183">
        <f t="shared" si="229"/>
        <v>0</v>
      </c>
      <c r="AO127" s="183">
        <f t="shared" si="229"/>
        <v>161.4</v>
      </c>
      <c r="AP127" s="183">
        <f t="shared" si="229"/>
        <v>0</v>
      </c>
      <c r="AQ127" s="183"/>
      <c r="AR127" s="393"/>
    </row>
    <row r="128" spans="1:44">
      <c r="A128" s="390"/>
      <c r="B128" s="391"/>
      <c r="C128" s="391"/>
      <c r="D128" s="162" t="s">
        <v>280</v>
      </c>
      <c r="E128" s="183">
        <f>E133+E141+E145</f>
        <v>108887.9</v>
      </c>
      <c r="F128" s="245">
        <f>F133+F141+F145</f>
        <v>5880.8</v>
      </c>
      <c r="G128" s="245">
        <f t="shared" si="219"/>
        <v>5.4007837418115328</v>
      </c>
      <c r="H128" s="227">
        <f>H133+H141+H145</f>
        <v>5880.8</v>
      </c>
      <c r="I128" s="227">
        <f t="shared" si="229"/>
        <v>5880.8</v>
      </c>
      <c r="J128" s="227">
        <f t="shared" si="230"/>
        <v>100</v>
      </c>
      <c r="K128" s="273">
        <f t="shared" si="229"/>
        <v>9712.4</v>
      </c>
      <c r="L128" s="273">
        <f t="shared" si="229"/>
        <v>0</v>
      </c>
      <c r="M128" s="273">
        <f t="shared" si="220"/>
        <v>0</v>
      </c>
      <c r="N128" s="283">
        <f>N133+N141+N145</f>
        <v>13634.099999999999</v>
      </c>
      <c r="O128" s="283">
        <f t="shared" si="229"/>
        <v>0</v>
      </c>
      <c r="P128" s="283">
        <f t="shared" ref="P128:P129" si="236">O128/N128*100</f>
        <v>0</v>
      </c>
      <c r="Q128" s="273">
        <f t="shared" si="229"/>
        <v>8780</v>
      </c>
      <c r="R128" s="273">
        <f t="shared" si="229"/>
        <v>0</v>
      </c>
      <c r="S128" s="273">
        <f>R128/Q128*100</f>
        <v>0</v>
      </c>
      <c r="T128" s="183">
        <f t="shared" si="229"/>
        <v>8985</v>
      </c>
      <c r="U128" s="183">
        <f t="shared" si="229"/>
        <v>0</v>
      </c>
      <c r="V128" s="183">
        <f>U128/T128*100</f>
        <v>0</v>
      </c>
      <c r="W128" s="183">
        <f t="shared" si="229"/>
        <v>8780</v>
      </c>
      <c r="X128" s="183">
        <f t="shared" si="229"/>
        <v>0</v>
      </c>
      <c r="Y128" s="183">
        <f t="shared" si="227"/>
        <v>0</v>
      </c>
      <c r="Z128" s="183">
        <f t="shared" si="229"/>
        <v>8780</v>
      </c>
      <c r="AA128" s="183">
        <f t="shared" si="229"/>
        <v>0</v>
      </c>
      <c r="AB128" s="183">
        <f t="shared" si="232"/>
        <v>0</v>
      </c>
      <c r="AC128" s="183">
        <f t="shared" si="229"/>
        <v>8780</v>
      </c>
      <c r="AD128" s="183">
        <f t="shared" si="229"/>
        <v>0</v>
      </c>
      <c r="AE128" s="183">
        <f t="shared" si="221"/>
        <v>0</v>
      </c>
      <c r="AF128" s="183">
        <f t="shared" si="229"/>
        <v>8780</v>
      </c>
      <c r="AG128" s="183">
        <f t="shared" si="229"/>
        <v>0</v>
      </c>
      <c r="AH128" s="183">
        <f t="shared" si="229"/>
        <v>0</v>
      </c>
      <c r="AI128" s="183">
        <f t="shared" si="229"/>
        <v>8780</v>
      </c>
      <c r="AJ128" s="183">
        <f t="shared" si="229"/>
        <v>0</v>
      </c>
      <c r="AK128" s="183">
        <f t="shared" ref="AK128" si="237">AJ128/AI128*100</f>
        <v>0</v>
      </c>
      <c r="AL128" s="183">
        <f t="shared" si="229"/>
        <v>8780</v>
      </c>
      <c r="AM128" s="183">
        <f t="shared" si="229"/>
        <v>0</v>
      </c>
      <c r="AN128" s="183">
        <f t="shared" ref="AN128:AN129" si="238">AM128/AL128*100</f>
        <v>0</v>
      </c>
      <c r="AO128" s="183">
        <f t="shared" si="229"/>
        <v>9215.6</v>
      </c>
      <c r="AP128" s="183">
        <f t="shared" si="229"/>
        <v>0</v>
      </c>
      <c r="AQ128" s="183">
        <f t="shared" si="224"/>
        <v>0</v>
      </c>
      <c r="AR128" s="393"/>
    </row>
    <row r="129" spans="1:44">
      <c r="A129" s="390"/>
      <c r="B129" s="391"/>
      <c r="C129" s="391"/>
      <c r="D129" s="164" t="s">
        <v>43</v>
      </c>
      <c r="E129" s="183">
        <f>E134+E142+E146</f>
        <v>5495</v>
      </c>
      <c r="F129" s="245">
        <f t="shared" si="229"/>
        <v>189.9</v>
      </c>
      <c r="G129" s="245">
        <f t="shared" si="219"/>
        <v>3.455868971792539</v>
      </c>
      <c r="H129" s="227">
        <f t="shared" si="229"/>
        <v>189.9</v>
      </c>
      <c r="I129" s="227">
        <f t="shared" si="229"/>
        <v>189.9</v>
      </c>
      <c r="J129" s="227">
        <f t="shared" si="230"/>
        <v>100</v>
      </c>
      <c r="K129" s="273">
        <f t="shared" si="229"/>
        <v>445</v>
      </c>
      <c r="L129" s="273">
        <f t="shared" si="229"/>
        <v>0</v>
      </c>
      <c r="M129" s="273">
        <f t="shared" si="220"/>
        <v>0</v>
      </c>
      <c r="N129" s="283">
        <f t="shared" si="229"/>
        <v>694.9</v>
      </c>
      <c r="O129" s="283">
        <f t="shared" si="229"/>
        <v>0</v>
      </c>
      <c r="P129" s="283">
        <f t="shared" si="236"/>
        <v>0</v>
      </c>
      <c r="Q129" s="273">
        <f t="shared" si="229"/>
        <v>473.9</v>
      </c>
      <c r="R129" s="273">
        <f t="shared" si="229"/>
        <v>0</v>
      </c>
      <c r="S129" s="273">
        <f>R129/Q129*100</f>
        <v>0</v>
      </c>
      <c r="T129" s="183">
        <f t="shared" si="229"/>
        <v>473.9</v>
      </c>
      <c r="U129" s="183">
        <f t="shared" si="229"/>
        <v>0</v>
      </c>
      <c r="V129" s="183">
        <f>U129/T129*100</f>
        <v>0</v>
      </c>
      <c r="W129" s="183">
        <f t="shared" si="229"/>
        <v>475.9</v>
      </c>
      <c r="X129" s="183">
        <f t="shared" si="229"/>
        <v>0</v>
      </c>
      <c r="Y129" s="183">
        <f t="shared" si="227"/>
        <v>0</v>
      </c>
      <c r="Z129" s="183">
        <f t="shared" si="229"/>
        <v>459.7</v>
      </c>
      <c r="AA129" s="183">
        <f t="shared" si="229"/>
        <v>0</v>
      </c>
      <c r="AB129" s="183">
        <f t="shared" si="232"/>
        <v>0</v>
      </c>
      <c r="AC129" s="183">
        <f t="shared" si="229"/>
        <v>459.7</v>
      </c>
      <c r="AD129" s="183">
        <f t="shared" si="229"/>
        <v>0</v>
      </c>
      <c r="AE129" s="183">
        <f t="shared" si="221"/>
        <v>0</v>
      </c>
      <c r="AF129" s="183">
        <f t="shared" si="229"/>
        <v>459.8</v>
      </c>
      <c r="AG129" s="183">
        <f t="shared" si="229"/>
        <v>0</v>
      </c>
      <c r="AH129" s="183">
        <f t="shared" si="229"/>
        <v>0</v>
      </c>
      <c r="AI129" s="183">
        <f t="shared" si="229"/>
        <v>454.1</v>
      </c>
      <c r="AJ129" s="183">
        <f t="shared" si="229"/>
        <v>0</v>
      </c>
      <c r="AK129" s="183">
        <f t="shared" si="229"/>
        <v>0</v>
      </c>
      <c r="AL129" s="183">
        <f t="shared" si="229"/>
        <v>454.1</v>
      </c>
      <c r="AM129" s="183">
        <f t="shared" si="229"/>
        <v>0</v>
      </c>
      <c r="AN129" s="183">
        <f t="shared" si="238"/>
        <v>0</v>
      </c>
      <c r="AO129" s="183">
        <f t="shared" si="229"/>
        <v>454.1</v>
      </c>
      <c r="AP129" s="183">
        <f t="shared" si="229"/>
        <v>0</v>
      </c>
      <c r="AQ129" s="183">
        <f t="shared" si="229"/>
        <v>0</v>
      </c>
      <c r="AR129" s="393"/>
    </row>
    <row r="130" spans="1:44">
      <c r="A130" s="390" t="s">
        <v>36</v>
      </c>
      <c r="B130" s="391"/>
      <c r="C130" s="391"/>
      <c r="D130" s="391"/>
      <c r="E130" s="391"/>
      <c r="F130" s="391"/>
      <c r="G130" s="391"/>
      <c r="H130" s="391"/>
      <c r="I130" s="391"/>
      <c r="J130" s="391"/>
      <c r="K130" s="391"/>
      <c r="L130" s="391"/>
      <c r="M130" s="391"/>
      <c r="N130" s="391"/>
      <c r="O130" s="391"/>
      <c r="P130" s="391"/>
      <c r="Q130" s="391"/>
      <c r="R130" s="391"/>
      <c r="S130" s="391"/>
      <c r="T130" s="391"/>
      <c r="U130" s="391"/>
      <c r="V130" s="391"/>
      <c r="W130" s="391"/>
      <c r="X130" s="391"/>
      <c r="Y130" s="391"/>
      <c r="Z130" s="391"/>
      <c r="AA130" s="391"/>
      <c r="AB130" s="391"/>
      <c r="AC130" s="391"/>
      <c r="AD130" s="391"/>
      <c r="AE130" s="391"/>
      <c r="AF130" s="391"/>
      <c r="AG130" s="391"/>
      <c r="AH130" s="391"/>
      <c r="AI130" s="391"/>
      <c r="AJ130" s="391"/>
      <c r="AK130" s="391"/>
      <c r="AL130" s="391"/>
      <c r="AM130" s="391"/>
      <c r="AN130" s="391"/>
      <c r="AO130" s="391"/>
      <c r="AP130" s="391"/>
      <c r="AQ130" s="391"/>
      <c r="AR130" s="396"/>
    </row>
    <row r="131" spans="1:44" s="161" customFormat="1">
      <c r="A131" s="390" t="s">
        <v>295</v>
      </c>
      <c r="B131" s="391"/>
      <c r="C131" s="391"/>
      <c r="D131" s="166" t="s">
        <v>41</v>
      </c>
      <c r="E131" s="190">
        <f>E64</f>
        <v>3912.2999999999997</v>
      </c>
      <c r="F131" s="244">
        <f t="shared" ref="F131:AP134" si="239">F64</f>
        <v>608.79999999999995</v>
      </c>
      <c r="G131" s="244">
        <f t="shared" ref="G131:G146" si="240">F131/E131*100</f>
        <v>15.561178846202999</v>
      </c>
      <c r="H131" s="263">
        <f t="shared" si="239"/>
        <v>608.79999999999995</v>
      </c>
      <c r="I131" s="263">
        <f t="shared" si="239"/>
        <v>608.79999999999995</v>
      </c>
      <c r="J131" s="263">
        <f t="shared" ref="J131:J146" si="241">I131/H131*100</f>
        <v>100</v>
      </c>
      <c r="K131" s="272">
        <f t="shared" si="239"/>
        <v>932.4</v>
      </c>
      <c r="L131" s="272">
        <f t="shared" si="239"/>
        <v>0</v>
      </c>
      <c r="M131" s="272">
        <f t="shared" ref="M131:M146" si="242">L131/K131*100</f>
        <v>0</v>
      </c>
      <c r="N131" s="282">
        <f t="shared" si="239"/>
        <v>1346.1</v>
      </c>
      <c r="O131" s="282">
        <f t="shared" si="239"/>
        <v>0</v>
      </c>
      <c r="P131" s="283">
        <f t="shared" ref="P131" si="243">O131/N131*100</f>
        <v>0</v>
      </c>
      <c r="Q131" s="272">
        <f t="shared" si="239"/>
        <v>0</v>
      </c>
      <c r="R131" s="272">
        <f t="shared" si="239"/>
        <v>0</v>
      </c>
      <c r="S131" s="273" t="e">
        <f>R131/Q131*100</f>
        <v>#DIV/0!</v>
      </c>
      <c r="T131" s="190">
        <f t="shared" si="239"/>
        <v>1025</v>
      </c>
      <c r="U131" s="190">
        <f t="shared" si="239"/>
        <v>0</v>
      </c>
      <c r="V131" s="183">
        <f>U131/T131*100</f>
        <v>0</v>
      </c>
      <c r="W131" s="190">
        <f t="shared" si="239"/>
        <v>0</v>
      </c>
      <c r="X131" s="190">
        <f t="shared" si="239"/>
        <v>0</v>
      </c>
      <c r="Y131" s="183" t="e">
        <f t="shared" si="227"/>
        <v>#DIV/0!</v>
      </c>
      <c r="Z131" s="190">
        <f t="shared" si="239"/>
        <v>0</v>
      </c>
      <c r="AA131" s="190">
        <f t="shared" si="239"/>
        <v>0</v>
      </c>
      <c r="AB131" s="183" t="e">
        <f t="shared" si="232"/>
        <v>#DIV/0!</v>
      </c>
      <c r="AC131" s="190">
        <f t="shared" si="239"/>
        <v>0</v>
      </c>
      <c r="AD131" s="190">
        <f t="shared" si="239"/>
        <v>0</v>
      </c>
      <c r="AE131" s="190" t="e">
        <f t="shared" ref="AE131:AE146" si="244">AD131/AC131*100</f>
        <v>#DIV/0!</v>
      </c>
      <c r="AF131" s="190">
        <f t="shared" si="239"/>
        <v>0</v>
      </c>
      <c r="AG131" s="190">
        <f t="shared" si="239"/>
        <v>0</v>
      </c>
      <c r="AH131" s="190">
        <f t="shared" si="239"/>
        <v>0</v>
      </c>
      <c r="AI131" s="190">
        <f t="shared" si="239"/>
        <v>0</v>
      </c>
      <c r="AJ131" s="190">
        <f t="shared" si="239"/>
        <v>0</v>
      </c>
      <c r="AK131" s="183" t="e">
        <f t="shared" ref="AK131" si="245">AJ131/AI131*100</f>
        <v>#DIV/0!</v>
      </c>
      <c r="AL131" s="190">
        <f t="shared" si="239"/>
        <v>0</v>
      </c>
      <c r="AM131" s="190">
        <f t="shared" si="239"/>
        <v>0</v>
      </c>
      <c r="AN131" s="183" t="e">
        <f t="shared" ref="AN131" si="246">AM131/AL131*100</f>
        <v>#DIV/0!</v>
      </c>
      <c r="AO131" s="190">
        <f t="shared" si="239"/>
        <v>0</v>
      </c>
      <c r="AP131" s="190">
        <f t="shared" si="239"/>
        <v>0</v>
      </c>
      <c r="AQ131" s="183" t="e">
        <f t="shared" ref="AQ131:AQ146" si="247">AP131/AO131*100</f>
        <v>#DIV/0!</v>
      </c>
      <c r="AR131" s="392"/>
    </row>
    <row r="132" spans="1:44">
      <c r="A132" s="390"/>
      <c r="B132" s="391"/>
      <c r="C132" s="391"/>
      <c r="D132" s="168" t="s">
        <v>2</v>
      </c>
      <c r="E132" s="183">
        <f>E65</f>
        <v>820</v>
      </c>
      <c r="F132" s="245">
        <f>F65</f>
        <v>0</v>
      </c>
      <c r="G132" s="245">
        <f t="shared" si="240"/>
        <v>0</v>
      </c>
      <c r="H132" s="227">
        <f t="shared" ref="E132:T134" si="248">H65</f>
        <v>0</v>
      </c>
      <c r="I132" s="227">
        <f t="shared" si="248"/>
        <v>0</v>
      </c>
      <c r="J132" s="227"/>
      <c r="K132" s="273">
        <f t="shared" si="248"/>
        <v>0</v>
      </c>
      <c r="L132" s="273">
        <f t="shared" si="248"/>
        <v>0</v>
      </c>
      <c r="M132" s="273" t="e">
        <f t="shared" si="242"/>
        <v>#DIV/0!</v>
      </c>
      <c r="N132" s="283">
        <f t="shared" si="248"/>
        <v>0</v>
      </c>
      <c r="O132" s="283">
        <f t="shared" si="248"/>
        <v>0</v>
      </c>
      <c r="P132" s="283">
        <f t="shared" si="248"/>
        <v>0</v>
      </c>
      <c r="Q132" s="273">
        <f t="shared" si="248"/>
        <v>0</v>
      </c>
      <c r="R132" s="273">
        <f t="shared" si="248"/>
        <v>0</v>
      </c>
      <c r="S132" s="273">
        <f t="shared" si="248"/>
        <v>0</v>
      </c>
      <c r="T132" s="183">
        <f t="shared" si="248"/>
        <v>820</v>
      </c>
      <c r="U132" s="183">
        <f t="shared" si="239"/>
        <v>0</v>
      </c>
      <c r="V132" s="183">
        <f t="shared" si="239"/>
        <v>0</v>
      </c>
      <c r="W132" s="183">
        <f t="shared" si="239"/>
        <v>0</v>
      </c>
      <c r="X132" s="183">
        <f t="shared" si="239"/>
        <v>0</v>
      </c>
      <c r="Y132" s="183" t="e">
        <f t="shared" si="227"/>
        <v>#DIV/0!</v>
      </c>
      <c r="Z132" s="183">
        <f t="shared" si="239"/>
        <v>0</v>
      </c>
      <c r="AA132" s="183">
        <f t="shared" si="239"/>
        <v>0</v>
      </c>
      <c r="AB132" s="183" t="e">
        <f t="shared" si="239"/>
        <v>#DIV/0!</v>
      </c>
      <c r="AC132" s="183">
        <f t="shared" si="239"/>
        <v>0</v>
      </c>
      <c r="AD132" s="183">
        <f t="shared" si="239"/>
        <v>0</v>
      </c>
      <c r="AE132" s="183" t="e">
        <f t="shared" si="244"/>
        <v>#DIV/0!</v>
      </c>
      <c r="AF132" s="183">
        <f t="shared" si="239"/>
        <v>0</v>
      </c>
      <c r="AG132" s="183">
        <f t="shared" si="239"/>
        <v>0</v>
      </c>
      <c r="AH132" s="183">
        <f t="shared" si="239"/>
        <v>0</v>
      </c>
      <c r="AI132" s="183">
        <f t="shared" si="239"/>
        <v>0</v>
      </c>
      <c r="AJ132" s="183">
        <f t="shared" si="239"/>
        <v>0</v>
      </c>
      <c r="AK132" s="183">
        <f t="shared" si="239"/>
        <v>0</v>
      </c>
      <c r="AL132" s="183">
        <f t="shared" si="239"/>
        <v>0</v>
      </c>
      <c r="AM132" s="183">
        <f t="shared" si="239"/>
        <v>0</v>
      </c>
      <c r="AN132" s="183">
        <f t="shared" si="239"/>
        <v>0</v>
      </c>
      <c r="AO132" s="183">
        <f t="shared" si="239"/>
        <v>0</v>
      </c>
      <c r="AP132" s="183">
        <f t="shared" si="239"/>
        <v>0</v>
      </c>
      <c r="AQ132" s="183"/>
      <c r="AR132" s="393"/>
    </row>
    <row r="133" spans="1:44">
      <c r="A133" s="390"/>
      <c r="B133" s="391"/>
      <c r="C133" s="391"/>
      <c r="D133" s="162" t="s">
        <v>280</v>
      </c>
      <c r="E133" s="183">
        <f>E66</f>
        <v>3092.2999999999997</v>
      </c>
      <c r="F133" s="245">
        <f>F66</f>
        <v>608.79999999999995</v>
      </c>
      <c r="G133" s="245">
        <f t="shared" si="240"/>
        <v>19.687611163211848</v>
      </c>
      <c r="H133" s="227">
        <f t="shared" si="239"/>
        <v>608.79999999999995</v>
      </c>
      <c r="I133" s="227">
        <f t="shared" si="239"/>
        <v>608.79999999999995</v>
      </c>
      <c r="J133" s="227">
        <f t="shared" si="241"/>
        <v>100</v>
      </c>
      <c r="K133" s="273">
        <f t="shared" si="239"/>
        <v>932.4</v>
      </c>
      <c r="L133" s="273">
        <f t="shared" si="239"/>
        <v>0</v>
      </c>
      <c r="M133" s="273">
        <f t="shared" si="242"/>
        <v>0</v>
      </c>
      <c r="N133" s="283">
        <f t="shared" si="239"/>
        <v>1346.1</v>
      </c>
      <c r="O133" s="283">
        <f t="shared" si="239"/>
        <v>0</v>
      </c>
      <c r="P133" s="283">
        <f t="shared" ref="P133" si="249">O133/N133*100</f>
        <v>0</v>
      </c>
      <c r="Q133" s="273">
        <f t="shared" si="239"/>
        <v>0</v>
      </c>
      <c r="R133" s="273">
        <f t="shared" si="239"/>
        <v>0</v>
      </c>
      <c r="S133" s="273" t="e">
        <f>R133/Q133*100</f>
        <v>#DIV/0!</v>
      </c>
      <c r="T133" s="183">
        <f t="shared" si="239"/>
        <v>205</v>
      </c>
      <c r="U133" s="183">
        <f t="shared" si="239"/>
        <v>0</v>
      </c>
      <c r="V133" s="183">
        <f>U133/T133*100</f>
        <v>0</v>
      </c>
      <c r="W133" s="183">
        <f t="shared" si="239"/>
        <v>0</v>
      </c>
      <c r="X133" s="183">
        <f t="shared" si="239"/>
        <v>0</v>
      </c>
      <c r="Y133" s="183" t="e">
        <f t="shared" si="227"/>
        <v>#DIV/0!</v>
      </c>
      <c r="Z133" s="183">
        <f t="shared" si="239"/>
        <v>0</v>
      </c>
      <c r="AA133" s="183">
        <f t="shared" si="239"/>
        <v>0</v>
      </c>
      <c r="AB133" s="183" t="e">
        <f t="shared" si="232"/>
        <v>#DIV/0!</v>
      </c>
      <c r="AC133" s="183">
        <f t="shared" si="239"/>
        <v>0</v>
      </c>
      <c r="AD133" s="183">
        <f t="shared" si="239"/>
        <v>0</v>
      </c>
      <c r="AE133" s="183" t="e">
        <f t="shared" si="244"/>
        <v>#DIV/0!</v>
      </c>
      <c r="AF133" s="183">
        <f t="shared" si="239"/>
        <v>0</v>
      </c>
      <c r="AG133" s="183">
        <f t="shared" si="239"/>
        <v>0</v>
      </c>
      <c r="AH133" s="183">
        <f t="shared" si="239"/>
        <v>0</v>
      </c>
      <c r="AI133" s="183">
        <f t="shared" si="239"/>
        <v>0</v>
      </c>
      <c r="AJ133" s="183">
        <f t="shared" si="239"/>
        <v>0</v>
      </c>
      <c r="AK133" s="183" t="e">
        <f t="shared" ref="AK133" si="250">AJ133/AI133*100</f>
        <v>#DIV/0!</v>
      </c>
      <c r="AL133" s="183">
        <f t="shared" si="239"/>
        <v>0</v>
      </c>
      <c r="AM133" s="183">
        <f t="shared" si="239"/>
        <v>0</v>
      </c>
      <c r="AN133" s="183" t="e">
        <f t="shared" ref="AN133" si="251">AM133/AL133*100</f>
        <v>#DIV/0!</v>
      </c>
      <c r="AO133" s="183">
        <f t="shared" si="239"/>
        <v>0</v>
      </c>
      <c r="AP133" s="183">
        <f t="shared" si="239"/>
        <v>0</v>
      </c>
      <c r="AQ133" s="183" t="e">
        <f t="shared" si="247"/>
        <v>#DIV/0!</v>
      </c>
      <c r="AR133" s="393"/>
    </row>
    <row r="134" spans="1:44">
      <c r="A134" s="390"/>
      <c r="B134" s="391"/>
      <c r="C134" s="391"/>
      <c r="D134" s="164" t="s">
        <v>43</v>
      </c>
      <c r="E134" s="183">
        <f t="shared" si="248"/>
        <v>0</v>
      </c>
      <c r="F134" s="245">
        <f t="shared" si="239"/>
        <v>0</v>
      </c>
      <c r="G134" s="245"/>
      <c r="H134" s="227">
        <f t="shared" si="239"/>
        <v>0</v>
      </c>
      <c r="I134" s="227">
        <f t="shared" si="239"/>
        <v>0</v>
      </c>
      <c r="J134" s="227"/>
      <c r="K134" s="273">
        <f t="shared" si="239"/>
        <v>0</v>
      </c>
      <c r="L134" s="273">
        <f t="shared" si="239"/>
        <v>0</v>
      </c>
      <c r="M134" s="273"/>
      <c r="N134" s="283">
        <f t="shared" si="239"/>
        <v>0</v>
      </c>
      <c r="O134" s="283">
        <f t="shared" si="239"/>
        <v>0</v>
      </c>
      <c r="P134" s="283">
        <f t="shared" si="239"/>
        <v>0</v>
      </c>
      <c r="Q134" s="273">
        <f t="shared" si="239"/>
        <v>0</v>
      </c>
      <c r="R134" s="273">
        <f t="shared" si="239"/>
        <v>0</v>
      </c>
      <c r="S134" s="273">
        <f t="shared" si="239"/>
        <v>0</v>
      </c>
      <c r="T134" s="183">
        <f t="shared" si="239"/>
        <v>0</v>
      </c>
      <c r="U134" s="183">
        <f t="shared" si="239"/>
        <v>0</v>
      </c>
      <c r="V134" s="183">
        <f t="shared" si="239"/>
        <v>0</v>
      </c>
      <c r="W134" s="183">
        <f t="shared" si="239"/>
        <v>0</v>
      </c>
      <c r="X134" s="183">
        <f t="shared" si="239"/>
        <v>0</v>
      </c>
      <c r="Y134" s="183">
        <f t="shared" si="239"/>
        <v>0</v>
      </c>
      <c r="Z134" s="183">
        <f t="shared" si="239"/>
        <v>0</v>
      </c>
      <c r="AA134" s="183">
        <f t="shared" si="239"/>
        <v>0</v>
      </c>
      <c r="AB134" s="183">
        <f t="shared" si="239"/>
        <v>0</v>
      </c>
      <c r="AC134" s="183">
        <f t="shared" si="239"/>
        <v>0</v>
      </c>
      <c r="AD134" s="183">
        <f t="shared" si="239"/>
        <v>0</v>
      </c>
      <c r="AE134" s="183"/>
      <c r="AF134" s="183">
        <f t="shared" si="239"/>
        <v>0</v>
      </c>
      <c r="AG134" s="183">
        <f t="shared" si="239"/>
        <v>0</v>
      </c>
      <c r="AH134" s="183">
        <f t="shared" si="239"/>
        <v>0</v>
      </c>
      <c r="AI134" s="183">
        <f t="shared" si="239"/>
        <v>0</v>
      </c>
      <c r="AJ134" s="183">
        <f t="shared" si="239"/>
        <v>0</v>
      </c>
      <c r="AK134" s="183">
        <f t="shared" si="239"/>
        <v>0</v>
      </c>
      <c r="AL134" s="183">
        <f t="shared" si="239"/>
        <v>0</v>
      </c>
      <c r="AM134" s="183">
        <f t="shared" si="239"/>
        <v>0</v>
      </c>
      <c r="AN134" s="183">
        <f t="shared" si="239"/>
        <v>0</v>
      </c>
      <c r="AO134" s="183">
        <f t="shared" si="239"/>
        <v>0</v>
      </c>
      <c r="AP134" s="183">
        <f t="shared" si="239"/>
        <v>0</v>
      </c>
      <c r="AQ134" s="183"/>
      <c r="AR134" s="393"/>
    </row>
    <row r="135" spans="1:44" s="161" customFormat="1">
      <c r="A135" s="390" t="s">
        <v>296</v>
      </c>
      <c r="B135" s="391"/>
      <c r="C135" s="391"/>
      <c r="D135" s="163" t="s">
        <v>41</v>
      </c>
      <c r="E135" s="190">
        <f>E88</f>
        <v>59291.6</v>
      </c>
      <c r="F135" s="244">
        <f t="shared" ref="F135:AQ138" si="252">F88</f>
        <v>0</v>
      </c>
      <c r="G135" s="244">
        <f t="shared" si="240"/>
        <v>0</v>
      </c>
      <c r="H135" s="263">
        <f t="shared" si="252"/>
        <v>0</v>
      </c>
      <c r="I135" s="263">
        <f t="shared" si="252"/>
        <v>0</v>
      </c>
      <c r="J135" s="263"/>
      <c r="K135" s="272">
        <f t="shared" si="252"/>
        <v>59291.6</v>
      </c>
      <c r="L135" s="272">
        <f t="shared" si="252"/>
        <v>0</v>
      </c>
      <c r="M135" s="272">
        <f t="shared" si="242"/>
        <v>0</v>
      </c>
      <c r="N135" s="282">
        <f t="shared" si="252"/>
        <v>0</v>
      </c>
      <c r="O135" s="282">
        <f t="shared" si="252"/>
        <v>0</v>
      </c>
      <c r="P135" s="282">
        <f t="shared" si="252"/>
        <v>0</v>
      </c>
      <c r="Q135" s="272">
        <f t="shared" si="252"/>
        <v>0</v>
      </c>
      <c r="R135" s="272">
        <f t="shared" si="252"/>
        <v>0</v>
      </c>
      <c r="S135" s="273" t="e">
        <f>R135/Q135*100</f>
        <v>#DIV/0!</v>
      </c>
      <c r="T135" s="190">
        <f t="shared" si="252"/>
        <v>0</v>
      </c>
      <c r="U135" s="190">
        <f t="shared" si="252"/>
        <v>0</v>
      </c>
      <c r="V135" s="183" t="e">
        <f>U135/T135*100</f>
        <v>#DIV/0!</v>
      </c>
      <c r="W135" s="190">
        <f t="shared" si="252"/>
        <v>0</v>
      </c>
      <c r="X135" s="190">
        <f t="shared" si="252"/>
        <v>0</v>
      </c>
      <c r="Y135" s="183" t="e">
        <f t="shared" si="227"/>
        <v>#DIV/0!</v>
      </c>
      <c r="Z135" s="190">
        <f t="shared" si="252"/>
        <v>0</v>
      </c>
      <c r="AA135" s="190">
        <f t="shared" si="252"/>
        <v>0</v>
      </c>
      <c r="AB135" s="183" t="e">
        <f t="shared" si="232"/>
        <v>#DIV/0!</v>
      </c>
      <c r="AC135" s="190">
        <f t="shared" si="252"/>
        <v>0</v>
      </c>
      <c r="AD135" s="190">
        <f t="shared" si="252"/>
        <v>0</v>
      </c>
      <c r="AE135" s="190" t="e">
        <f t="shared" si="244"/>
        <v>#DIV/0!</v>
      </c>
      <c r="AF135" s="190">
        <f t="shared" si="252"/>
        <v>0</v>
      </c>
      <c r="AG135" s="190">
        <f t="shared" si="252"/>
        <v>0</v>
      </c>
      <c r="AH135" s="190">
        <f t="shared" si="252"/>
        <v>0</v>
      </c>
      <c r="AI135" s="190">
        <f t="shared" si="252"/>
        <v>0</v>
      </c>
      <c r="AJ135" s="190">
        <f t="shared" si="252"/>
        <v>0</v>
      </c>
      <c r="AK135" s="183" t="e">
        <f t="shared" ref="AK135" si="253">AJ135/AI135*100</f>
        <v>#DIV/0!</v>
      </c>
      <c r="AL135" s="190">
        <f t="shared" si="252"/>
        <v>0</v>
      </c>
      <c r="AM135" s="190">
        <f t="shared" si="252"/>
        <v>0</v>
      </c>
      <c r="AN135" s="183" t="e">
        <f t="shared" ref="AN135" si="254">AM135/AL135*100</f>
        <v>#DIV/0!</v>
      </c>
      <c r="AO135" s="190">
        <f t="shared" si="252"/>
        <v>0</v>
      </c>
      <c r="AP135" s="190">
        <f t="shared" si="252"/>
        <v>0</v>
      </c>
      <c r="AQ135" s="183" t="e">
        <f t="shared" si="247"/>
        <v>#DIV/0!</v>
      </c>
      <c r="AR135" s="392"/>
    </row>
    <row r="136" spans="1:44">
      <c r="A136" s="390"/>
      <c r="B136" s="391"/>
      <c r="C136" s="391"/>
      <c r="D136" s="162" t="s">
        <v>2</v>
      </c>
      <c r="E136" s="183">
        <f t="shared" ref="E136:T138" si="255">E89</f>
        <v>0</v>
      </c>
      <c r="F136" s="245">
        <f t="shared" si="255"/>
        <v>0</v>
      </c>
      <c r="G136" s="245"/>
      <c r="H136" s="227">
        <f t="shared" si="255"/>
        <v>0</v>
      </c>
      <c r="I136" s="227">
        <f t="shared" si="255"/>
        <v>0</v>
      </c>
      <c r="J136" s="227"/>
      <c r="K136" s="273">
        <f t="shared" si="255"/>
        <v>0</v>
      </c>
      <c r="L136" s="273">
        <f t="shared" si="255"/>
        <v>0</v>
      </c>
      <c r="M136" s="273"/>
      <c r="N136" s="283">
        <f t="shared" si="255"/>
        <v>0</v>
      </c>
      <c r="O136" s="283">
        <f t="shared" si="255"/>
        <v>0</v>
      </c>
      <c r="P136" s="283">
        <f t="shared" si="255"/>
        <v>0</v>
      </c>
      <c r="Q136" s="273">
        <f t="shared" si="255"/>
        <v>0</v>
      </c>
      <c r="R136" s="273">
        <f t="shared" si="255"/>
        <v>0</v>
      </c>
      <c r="S136" s="273">
        <f t="shared" si="255"/>
        <v>0</v>
      </c>
      <c r="T136" s="183">
        <f t="shared" si="255"/>
        <v>0</v>
      </c>
      <c r="U136" s="183">
        <f t="shared" si="252"/>
        <v>0</v>
      </c>
      <c r="V136" s="183">
        <f t="shared" si="252"/>
        <v>0</v>
      </c>
      <c r="W136" s="183">
        <f t="shared" si="252"/>
        <v>0</v>
      </c>
      <c r="X136" s="183">
        <f t="shared" si="252"/>
        <v>0</v>
      </c>
      <c r="Y136" s="183">
        <f t="shared" si="252"/>
        <v>0</v>
      </c>
      <c r="Z136" s="183">
        <f t="shared" si="252"/>
        <v>0</v>
      </c>
      <c r="AA136" s="183">
        <f t="shared" si="252"/>
        <v>0</v>
      </c>
      <c r="AB136" s="183">
        <f t="shared" si="252"/>
        <v>0</v>
      </c>
      <c r="AC136" s="183">
        <f t="shared" si="252"/>
        <v>0</v>
      </c>
      <c r="AD136" s="183">
        <f t="shared" si="252"/>
        <v>0</v>
      </c>
      <c r="AE136" s="183"/>
      <c r="AF136" s="183">
        <f t="shared" si="252"/>
        <v>0</v>
      </c>
      <c r="AG136" s="183">
        <f t="shared" si="252"/>
        <v>0</v>
      </c>
      <c r="AH136" s="183">
        <f t="shared" si="252"/>
        <v>0</v>
      </c>
      <c r="AI136" s="183">
        <f t="shared" si="252"/>
        <v>0</v>
      </c>
      <c r="AJ136" s="183">
        <f t="shared" si="252"/>
        <v>0</v>
      </c>
      <c r="AK136" s="183">
        <f t="shared" si="252"/>
        <v>0</v>
      </c>
      <c r="AL136" s="183">
        <f t="shared" si="252"/>
        <v>0</v>
      </c>
      <c r="AM136" s="183">
        <f t="shared" si="252"/>
        <v>0</v>
      </c>
      <c r="AN136" s="183">
        <f t="shared" si="252"/>
        <v>0</v>
      </c>
      <c r="AO136" s="183">
        <f t="shared" si="252"/>
        <v>0</v>
      </c>
      <c r="AP136" s="183">
        <f t="shared" si="252"/>
        <v>0</v>
      </c>
      <c r="AQ136" s="183" t="e">
        <f t="shared" si="247"/>
        <v>#DIV/0!</v>
      </c>
      <c r="AR136" s="393"/>
    </row>
    <row r="137" spans="1:44">
      <c r="A137" s="390"/>
      <c r="B137" s="391"/>
      <c r="C137" s="391"/>
      <c r="D137" s="162" t="s">
        <v>280</v>
      </c>
      <c r="E137" s="183">
        <f t="shared" si="255"/>
        <v>59291.6</v>
      </c>
      <c r="F137" s="245">
        <f t="shared" si="252"/>
        <v>0</v>
      </c>
      <c r="G137" s="245">
        <f t="shared" si="240"/>
        <v>0</v>
      </c>
      <c r="H137" s="227">
        <f t="shared" si="252"/>
        <v>0</v>
      </c>
      <c r="I137" s="227">
        <f t="shared" si="252"/>
        <v>0</v>
      </c>
      <c r="J137" s="227"/>
      <c r="K137" s="273">
        <f t="shared" si="252"/>
        <v>59291.6</v>
      </c>
      <c r="L137" s="273">
        <f t="shared" si="252"/>
        <v>0</v>
      </c>
      <c r="M137" s="273">
        <f t="shared" si="242"/>
        <v>0</v>
      </c>
      <c r="N137" s="283">
        <f t="shared" si="252"/>
        <v>0</v>
      </c>
      <c r="O137" s="283">
        <f t="shared" si="252"/>
        <v>0</v>
      </c>
      <c r="P137" s="283">
        <f t="shared" si="252"/>
        <v>0</v>
      </c>
      <c r="Q137" s="273">
        <f t="shared" si="252"/>
        <v>0</v>
      </c>
      <c r="R137" s="273">
        <f t="shared" si="252"/>
        <v>0</v>
      </c>
      <c r="S137" s="273" t="e">
        <f>R137/Q137*100</f>
        <v>#DIV/0!</v>
      </c>
      <c r="T137" s="183">
        <f t="shared" si="252"/>
        <v>0</v>
      </c>
      <c r="U137" s="183">
        <f t="shared" si="252"/>
        <v>0</v>
      </c>
      <c r="V137" s="183" t="e">
        <f>U137/T137*100</f>
        <v>#DIV/0!</v>
      </c>
      <c r="W137" s="183">
        <f t="shared" si="252"/>
        <v>0</v>
      </c>
      <c r="X137" s="183">
        <f t="shared" si="252"/>
        <v>0</v>
      </c>
      <c r="Y137" s="183" t="e">
        <f t="shared" si="227"/>
        <v>#DIV/0!</v>
      </c>
      <c r="Z137" s="183">
        <f t="shared" si="252"/>
        <v>0</v>
      </c>
      <c r="AA137" s="183">
        <f t="shared" si="252"/>
        <v>0</v>
      </c>
      <c r="AB137" s="183" t="e">
        <f t="shared" si="232"/>
        <v>#DIV/0!</v>
      </c>
      <c r="AC137" s="183">
        <f t="shared" si="252"/>
        <v>0</v>
      </c>
      <c r="AD137" s="183">
        <f t="shared" si="252"/>
        <v>0</v>
      </c>
      <c r="AE137" s="183" t="e">
        <f t="shared" si="244"/>
        <v>#DIV/0!</v>
      </c>
      <c r="AF137" s="183">
        <f t="shared" si="252"/>
        <v>0</v>
      </c>
      <c r="AG137" s="183">
        <f t="shared" si="252"/>
        <v>0</v>
      </c>
      <c r="AH137" s="183">
        <f t="shared" si="252"/>
        <v>0</v>
      </c>
      <c r="AI137" s="183">
        <f t="shared" si="252"/>
        <v>0</v>
      </c>
      <c r="AJ137" s="183">
        <f t="shared" si="252"/>
        <v>0</v>
      </c>
      <c r="AK137" s="183" t="e">
        <f t="shared" ref="AK137" si="256">AJ137/AI137*100</f>
        <v>#DIV/0!</v>
      </c>
      <c r="AL137" s="183">
        <f t="shared" si="252"/>
        <v>0</v>
      </c>
      <c r="AM137" s="183">
        <f t="shared" si="252"/>
        <v>0</v>
      </c>
      <c r="AN137" s="183" t="e">
        <f t="shared" ref="AN137" si="257">AM137/AL137*100</f>
        <v>#DIV/0!</v>
      </c>
      <c r="AO137" s="183">
        <f t="shared" si="252"/>
        <v>0</v>
      </c>
      <c r="AP137" s="183">
        <f t="shared" si="252"/>
        <v>0</v>
      </c>
      <c r="AQ137" s="183" t="e">
        <f t="shared" si="247"/>
        <v>#DIV/0!</v>
      </c>
      <c r="AR137" s="393"/>
    </row>
    <row r="138" spans="1:44">
      <c r="A138" s="390"/>
      <c r="B138" s="391"/>
      <c r="C138" s="391"/>
      <c r="D138" s="164" t="s">
        <v>43</v>
      </c>
      <c r="E138" s="183">
        <f t="shared" si="255"/>
        <v>0</v>
      </c>
      <c r="F138" s="245">
        <f t="shared" si="252"/>
        <v>0</v>
      </c>
      <c r="G138" s="245"/>
      <c r="H138" s="227">
        <f t="shared" si="252"/>
        <v>0</v>
      </c>
      <c r="I138" s="227">
        <f t="shared" si="252"/>
        <v>0</v>
      </c>
      <c r="J138" s="227"/>
      <c r="K138" s="273">
        <f t="shared" si="252"/>
        <v>0</v>
      </c>
      <c r="L138" s="273">
        <f t="shared" si="252"/>
        <v>0</v>
      </c>
      <c r="M138" s="273"/>
      <c r="N138" s="283">
        <f t="shared" si="252"/>
        <v>0</v>
      </c>
      <c r="O138" s="283">
        <f t="shared" si="252"/>
        <v>0</v>
      </c>
      <c r="P138" s="283">
        <f t="shared" si="252"/>
        <v>0</v>
      </c>
      <c r="Q138" s="273">
        <f t="shared" si="252"/>
        <v>0</v>
      </c>
      <c r="R138" s="273">
        <f t="shared" si="252"/>
        <v>0</v>
      </c>
      <c r="S138" s="273">
        <f t="shared" si="252"/>
        <v>0</v>
      </c>
      <c r="T138" s="183">
        <f t="shared" si="252"/>
        <v>0</v>
      </c>
      <c r="U138" s="183">
        <f t="shared" si="252"/>
        <v>0</v>
      </c>
      <c r="V138" s="183">
        <f t="shared" si="252"/>
        <v>0</v>
      </c>
      <c r="W138" s="183">
        <f t="shared" si="252"/>
        <v>0</v>
      </c>
      <c r="X138" s="183">
        <f t="shared" si="252"/>
        <v>0</v>
      </c>
      <c r="Y138" s="183">
        <f t="shared" si="252"/>
        <v>0</v>
      </c>
      <c r="Z138" s="183">
        <f t="shared" si="252"/>
        <v>0</v>
      </c>
      <c r="AA138" s="183">
        <f t="shared" si="252"/>
        <v>0</v>
      </c>
      <c r="AB138" s="183">
        <f t="shared" si="252"/>
        <v>0</v>
      </c>
      <c r="AC138" s="183">
        <f t="shared" si="252"/>
        <v>0</v>
      </c>
      <c r="AD138" s="183">
        <f t="shared" si="252"/>
        <v>0</v>
      </c>
      <c r="AE138" s="183"/>
      <c r="AF138" s="183">
        <f t="shared" si="252"/>
        <v>0</v>
      </c>
      <c r="AG138" s="183">
        <f t="shared" si="252"/>
        <v>0</v>
      </c>
      <c r="AH138" s="183">
        <f t="shared" si="252"/>
        <v>0</v>
      </c>
      <c r="AI138" s="183">
        <f t="shared" si="252"/>
        <v>0</v>
      </c>
      <c r="AJ138" s="183">
        <f t="shared" si="252"/>
        <v>0</v>
      </c>
      <c r="AK138" s="183">
        <f t="shared" si="252"/>
        <v>0</v>
      </c>
      <c r="AL138" s="183">
        <f t="shared" si="252"/>
        <v>0</v>
      </c>
      <c r="AM138" s="183">
        <f t="shared" si="252"/>
        <v>0</v>
      </c>
      <c r="AN138" s="183">
        <f t="shared" si="252"/>
        <v>0</v>
      </c>
      <c r="AO138" s="183">
        <f t="shared" si="252"/>
        <v>0</v>
      </c>
      <c r="AP138" s="183">
        <f t="shared" si="252"/>
        <v>0</v>
      </c>
      <c r="AQ138" s="183">
        <f t="shared" si="252"/>
        <v>0</v>
      </c>
      <c r="AR138" s="393"/>
    </row>
    <row r="139" spans="1:44" s="161" customFormat="1">
      <c r="A139" s="390" t="s">
        <v>297</v>
      </c>
      <c r="B139" s="391"/>
      <c r="C139" s="391"/>
      <c r="D139" s="166" t="s">
        <v>41</v>
      </c>
      <c r="E139" s="190">
        <f>SUM(E140:E142)</f>
        <v>79098.7</v>
      </c>
      <c r="F139" s="244">
        <f t="shared" ref="F139:AP139" si="258">SUM(F140:F142)</f>
        <v>4110.3</v>
      </c>
      <c r="G139" s="244">
        <f t="shared" si="240"/>
        <v>5.1964191573312846</v>
      </c>
      <c r="H139" s="263">
        <f>SUM(H140:H142)</f>
        <v>4110.3</v>
      </c>
      <c r="I139" s="263">
        <f t="shared" si="258"/>
        <v>4110.3</v>
      </c>
      <c r="J139" s="263">
        <f t="shared" si="241"/>
        <v>100</v>
      </c>
      <c r="K139" s="272">
        <f t="shared" si="258"/>
        <v>6585</v>
      </c>
      <c r="L139" s="272">
        <f t="shared" si="258"/>
        <v>0</v>
      </c>
      <c r="M139" s="272">
        <f t="shared" si="242"/>
        <v>0</v>
      </c>
      <c r="N139" s="282">
        <f t="shared" si="258"/>
        <v>8950.6999999999989</v>
      </c>
      <c r="O139" s="282">
        <f t="shared" si="258"/>
        <v>0</v>
      </c>
      <c r="P139" s="283">
        <f t="shared" ref="P139:P142" si="259">O139/N139*100</f>
        <v>0</v>
      </c>
      <c r="Q139" s="272">
        <f t="shared" si="258"/>
        <v>6607</v>
      </c>
      <c r="R139" s="272">
        <f t="shared" si="258"/>
        <v>0</v>
      </c>
      <c r="S139" s="273">
        <f>R139/Q139*100</f>
        <v>0</v>
      </c>
      <c r="T139" s="190">
        <f t="shared" si="258"/>
        <v>6607</v>
      </c>
      <c r="U139" s="190">
        <f t="shared" si="258"/>
        <v>0</v>
      </c>
      <c r="V139" s="183">
        <f>U139/T139*100</f>
        <v>0</v>
      </c>
      <c r="W139" s="190">
        <f t="shared" si="258"/>
        <v>6609</v>
      </c>
      <c r="X139" s="190">
        <f t="shared" si="258"/>
        <v>0</v>
      </c>
      <c r="Y139" s="183">
        <f t="shared" si="227"/>
        <v>0</v>
      </c>
      <c r="Z139" s="190">
        <f t="shared" si="258"/>
        <v>6602</v>
      </c>
      <c r="AA139" s="190">
        <f t="shared" si="258"/>
        <v>0</v>
      </c>
      <c r="AB139" s="183">
        <f t="shared" si="232"/>
        <v>0</v>
      </c>
      <c r="AC139" s="190">
        <f t="shared" si="258"/>
        <v>6602</v>
      </c>
      <c r="AD139" s="190">
        <f t="shared" si="258"/>
        <v>0</v>
      </c>
      <c r="AE139" s="190">
        <f t="shared" si="244"/>
        <v>0</v>
      </c>
      <c r="AF139" s="190">
        <f t="shared" si="258"/>
        <v>6602</v>
      </c>
      <c r="AG139" s="190">
        <f t="shared" si="258"/>
        <v>0</v>
      </c>
      <c r="AH139" s="190">
        <f t="shared" si="258"/>
        <v>0</v>
      </c>
      <c r="AI139" s="190">
        <f t="shared" si="258"/>
        <v>6595</v>
      </c>
      <c r="AJ139" s="190">
        <f t="shared" si="258"/>
        <v>0</v>
      </c>
      <c r="AK139" s="183">
        <f t="shared" ref="AK139" si="260">AJ139/AI139*100</f>
        <v>0</v>
      </c>
      <c r="AL139" s="190">
        <f t="shared" si="258"/>
        <v>6595</v>
      </c>
      <c r="AM139" s="190">
        <f t="shared" si="258"/>
        <v>0</v>
      </c>
      <c r="AN139" s="183">
        <f t="shared" ref="AN139" si="261">AM139/AL139*100</f>
        <v>0</v>
      </c>
      <c r="AO139" s="190">
        <f t="shared" si="258"/>
        <v>6633.7</v>
      </c>
      <c r="AP139" s="190">
        <f t="shared" si="258"/>
        <v>0</v>
      </c>
      <c r="AQ139" s="183">
        <f t="shared" si="247"/>
        <v>0</v>
      </c>
      <c r="AR139" s="392"/>
    </row>
    <row r="140" spans="1:44">
      <c r="A140" s="390"/>
      <c r="B140" s="391"/>
      <c r="C140" s="391"/>
      <c r="D140" s="168" t="s">
        <v>2</v>
      </c>
      <c r="E140" s="183">
        <f>H140+K140+N140+Q140+T140+W140+Z140+AC140+AF140+AI140+AL140+AO140</f>
        <v>1180</v>
      </c>
      <c r="F140" s="245">
        <f t="shared" ref="F140:F142" si="262">I140+L140+O140+R140+U140+X140+AA140+AD140+AG140+AJ140+AM140+AP140</f>
        <v>0</v>
      </c>
      <c r="G140" s="245">
        <f t="shared" si="240"/>
        <v>0</v>
      </c>
      <c r="H140" s="227">
        <v>0</v>
      </c>
      <c r="I140" s="227">
        <v>0</v>
      </c>
      <c r="J140" s="227"/>
      <c r="K140" s="273">
        <v>110</v>
      </c>
      <c r="L140" s="273"/>
      <c r="M140" s="273"/>
      <c r="N140" s="283">
        <v>110</v>
      </c>
      <c r="O140" s="283">
        <v>0</v>
      </c>
      <c r="P140" s="283"/>
      <c r="Q140" s="273">
        <v>110</v>
      </c>
      <c r="R140" s="273">
        <v>0</v>
      </c>
      <c r="S140" s="273"/>
      <c r="T140" s="183">
        <v>110</v>
      </c>
      <c r="U140" s="183">
        <v>0</v>
      </c>
      <c r="V140" s="183"/>
      <c r="W140" s="183">
        <v>110</v>
      </c>
      <c r="X140" s="183">
        <v>0</v>
      </c>
      <c r="Y140" s="183"/>
      <c r="Z140" s="183">
        <v>110</v>
      </c>
      <c r="AA140" s="183">
        <v>0</v>
      </c>
      <c r="AB140" s="183"/>
      <c r="AC140" s="183">
        <v>110</v>
      </c>
      <c r="AD140" s="183">
        <v>0</v>
      </c>
      <c r="AE140" s="190">
        <f t="shared" si="244"/>
        <v>0</v>
      </c>
      <c r="AF140" s="183">
        <v>110</v>
      </c>
      <c r="AG140" s="183"/>
      <c r="AH140" s="183"/>
      <c r="AI140" s="183">
        <v>110</v>
      </c>
      <c r="AJ140" s="183">
        <v>0</v>
      </c>
      <c r="AK140" s="183"/>
      <c r="AL140" s="183">
        <v>110</v>
      </c>
      <c r="AM140" s="183">
        <v>0</v>
      </c>
      <c r="AN140" s="183"/>
      <c r="AO140" s="183">
        <v>80</v>
      </c>
      <c r="AP140" s="183">
        <v>0</v>
      </c>
      <c r="AQ140" s="183">
        <f t="shared" si="247"/>
        <v>0</v>
      </c>
      <c r="AR140" s="393"/>
    </row>
    <row r="141" spans="1:44">
      <c r="A141" s="390"/>
      <c r="B141" s="391"/>
      <c r="C141" s="391"/>
      <c r="D141" s="162" t="s">
        <v>280</v>
      </c>
      <c r="E141" s="183">
        <f>H141+K141+N141+Q141+T141+W141+Z141+AC141+AF141+AI141+AL141+AO141</f>
        <v>73028.7</v>
      </c>
      <c r="F141" s="245">
        <f>I141+L141+O141+R141+U141+X141+AA141+AD141+AG141+AJ141+AM141+AP141</f>
        <v>3947.2</v>
      </c>
      <c r="G141" s="245">
        <f t="shared" si="240"/>
        <v>5.4049983088840419</v>
      </c>
      <c r="H141" s="227">
        <v>3947.2</v>
      </c>
      <c r="I141" s="227">
        <v>3947.2</v>
      </c>
      <c r="J141" s="227">
        <f t="shared" si="241"/>
        <v>100</v>
      </c>
      <c r="K141" s="273">
        <v>6080</v>
      </c>
      <c r="L141" s="273">
        <v>0</v>
      </c>
      <c r="M141" s="273">
        <f t="shared" si="242"/>
        <v>0</v>
      </c>
      <c r="N141" s="283">
        <f>6080+2132.8</f>
        <v>8212.7999999999993</v>
      </c>
      <c r="O141" s="283">
        <v>0</v>
      </c>
      <c r="P141" s="283">
        <f t="shared" si="259"/>
        <v>0</v>
      </c>
      <c r="Q141" s="273">
        <v>6080</v>
      </c>
      <c r="R141" s="273">
        <v>0</v>
      </c>
      <c r="S141" s="273">
        <f>R141/Q141*100</f>
        <v>0</v>
      </c>
      <c r="T141" s="183">
        <v>6080</v>
      </c>
      <c r="U141" s="183">
        <v>0</v>
      </c>
      <c r="V141" s="183">
        <f>U141/T141*100</f>
        <v>0</v>
      </c>
      <c r="W141" s="183">
        <v>6080</v>
      </c>
      <c r="X141" s="183">
        <v>0</v>
      </c>
      <c r="Y141" s="183">
        <f t="shared" ref="Y141" si="263">X141/W141*100</f>
        <v>0</v>
      </c>
      <c r="Z141" s="183">
        <v>6080</v>
      </c>
      <c r="AA141" s="183">
        <v>0</v>
      </c>
      <c r="AB141" s="183">
        <f t="shared" si="232"/>
        <v>0</v>
      </c>
      <c r="AC141" s="183">
        <v>6080</v>
      </c>
      <c r="AD141" s="183">
        <v>0</v>
      </c>
      <c r="AE141" s="183">
        <f t="shared" si="244"/>
        <v>0</v>
      </c>
      <c r="AF141" s="183">
        <v>6080</v>
      </c>
      <c r="AG141" s="183">
        <v>0</v>
      </c>
      <c r="AH141" s="183"/>
      <c r="AI141" s="183">
        <v>6080</v>
      </c>
      <c r="AJ141" s="183">
        <v>0</v>
      </c>
      <c r="AK141" s="183">
        <f t="shared" ref="AK141:AK143" si="264">AJ141/AI141*100</f>
        <v>0</v>
      </c>
      <c r="AL141" s="183">
        <v>6080</v>
      </c>
      <c r="AM141" s="183">
        <v>0</v>
      </c>
      <c r="AN141" s="183">
        <f t="shared" ref="AN141:AN143" si="265">AM141/AL141*100</f>
        <v>0</v>
      </c>
      <c r="AO141" s="183">
        <v>6148.7</v>
      </c>
      <c r="AP141" s="183">
        <v>0</v>
      </c>
      <c r="AQ141" s="183">
        <f t="shared" si="247"/>
        <v>0</v>
      </c>
      <c r="AR141" s="393"/>
    </row>
    <row r="142" spans="1:44">
      <c r="A142" s="390"/>
      <c r="B142" s="391"/>
      <c r="C142" s="391"/>
      <c r="D142" s="164" t="s">
        <v>43</v>
      </c>
      <c r="E142" s="183">
        <f>H142+K142+N142+Q142+T142+W142+Z142+AC142+AF142+AI142+AL142+AO142</f>
        <v>4890</v>
      </c>
      <c r="F142" s="245">
        <f t="shared" si="262"/>
        <v>163.1</v>
      </c>
      <c r="G142" s="245">
        <f t="shared" si="240"/>
        <v>3.3353783231083844</v>
      </c>
      <c r="H142" s="227">
        <v>163.1</v>
      </c>
      <c r="I142" s="227">
        <v>163.1</v>
      </c>
      <c r="J142" s="227">
        <f t="shared" si="241"/>
        <v>100</v>
      </c>
      <c r="K142" s="273">
        <v>395</v>
      </c>
      <c r="L142" s="273">
        <v>0</v>
      </c>
      <c r="M142" s="273">
        <f t="shared" si="242"/>
        <v>0</v>
      </c>
      <c r="N142" s="283">
        <f>396+231.9</f>
        <v>627.9</v>
      </c>
      <c r="O142" s="283">
        <v>0</v>
      </c>
      <c r="P142" s="283">
        <f t="shared" si="259"/>
        <v>0</v>
      </c>
      <c r="Q142" s="273">
        <v>417</v>
      </c>
      <c r="R142" s="273">
        <v>0</v>
      </c>
      <c r="S142" s="273">
        <f>R142/Q142*100</f>
        <v>0</v>
      </c>
      <c r="T142" s="183">
        <v>417</v>
      </c>
      <c r="U142" s="183">
        <v>0</v>
      </c>
      <c r="V142" s="183">
        <f>U142/T142*100</f>
        <v>0</v>
      </c>
      <c r="W142" s="183">
        <v>419</v>
      </c>
      <c r="X142" s="183">
        <v>0</v>
      </c>
      <c r="Y142" s="183">
        <f t="shared" ref="Y142" si="266">X142/W142*100</f>
        <v>0</v>
      </c>
      <c r="Z142" s="183">
        <v>412</v>
      </c>
      <c r="AA142" s="183">
        <v>0</v>
      </c>
      <c r="AB142" s="183">
        <f t="shared" ref="AB142" si="267">AA142/Z142*100</f>
        <v>0</v>
      </c>
      <c r="AC142" s="183">
        <v>412</v>
      </c>
      <c r="AD142" s="183">
        <v>0</v>
      </c>
      <c r="AE142" s="183">
        <f t="shared" si="244"/>
        <v>0</v>
      </c>
      <c r="AF142" s="183">
        <v>412</v>
      </c>
      <c r="AG142" s="183">
        <v>0</v>
      </c>
      <c r="AH142" s="183"/>
      <c r="AI142" s="183">
        <v>405</v>
      </c>
      <c r="AJ142" s="183">
        <v>0</v>
      </c>
      <c r="AK142" s="183">
        <f t="shared" si="264"/>
        <v>0</v>
      </c>
      <c r="AL142" s="183">
        <v>405</v>
      </c>
      <c r="AM142" s="183">
        <v>0</v>
      </c>
      <c r="AN142" s="183">
        <f t="shared" si="265"/>
        <v>0</v>
      </c>
      <c r="AO142" s="183">
        <v>405</v>
      </c>
      <c r="AP142" s="183">
        <v>0</v>
      </c>
      <c r="AQ142" s="183">
        <f t="shared" si="247"/>
        <v>0</v>
      </c>
      <c r="AR142" s="393"/>
    </row>
    <row r="143" spans="1:44" s="161" customFormat="1">
      <c r="A143" s="390" t="s">
        <v>306</v>
      </c>
      <c r="B143" s="391"/>
      <c r="C143" s="391"/>
      <c r="D143" s="166" t="s">
        <v>41</v>
      </c>
      <c r="E143" s="190">
        <f>SUM(E144:E146)</f>
        <v>34303.300000000003</v>
      </c>
      <c r="F143" s="244">
        <f t="shared" ref="F143" si="268">SUM(F144:F146)</f>
        <v>1351.6</v>
      </c>
      <c r="G143" s="244">
        <f t="shared" si="240"/>
        <v>3.9401457002679039</v>
      </c>
      <c r="H143" s="263">
        <f>SUM(H144:H146)</f>
        <v>1351.6</v>
      </c>
      <c r="I143" s="263">
        <f t="shared" ref="I143" si="269">SUM(I144:I146)</f>
        <v>1351.6</v>
      </c>
      <c r="J143" s="263">
        <f t="shared" si="241"/>
        <v>100</v>
      </c>
      <c r="K143" s="272">
        <f t="shared" ref="K143" si="270">SUM(K144:K146)</f>
        <v>2835</v>
      </c>
      <c r="L143" s="272">
        <f t="shared" ref="L143" si="271">SUM(L144:L146)</f>
        <v>0</v>
      </c>
      <c r="M143" s="272">
        <f t="shared" si="242"/>
        <v>0</v>
      </c>
      <c r="N143" s="282">
        <f t="shared" ref="N143" si="272">SUM(N144:N146)</f>
        <v>4227.2</v>
      </c>
      <c r="O143" s="282">
        <f t="shared" ref="O143" si="273">SUM(O144:O146)</f>
        <v>0</v>
      </c>
      <c r="P143" s="282">
        <f t="shared" ref="P143" si="274">SUM(P144:P146)</f>
        <v>0</v>
      </c>
      <c r="Q143" s="272">
        <f t="shared" ref="Q143" si="275">SUM(Q144:Q146)</f>
        <v>2841.9</v>
      </c>
      <c r="R143" s="272">
        <f t="shared" ref="R143" si="276">SUM(R144:R146)</f>
        <v>0</v>
      </c>
      <c r="S143" s="273">
        <f>R143/Q143*100</f>
        <v>0</v>
      </c>
      <c r="T143" s="190">
        <f t="shared" ref="T143" si="277">SUM(T144:T146)</f>
        <v>2841.9</v>
      </c>
      <c r="U143" s="190">
        <f t="shared" ref="U143" si="278">SUM(U144:U146)</f>
        <v>0</v>
      </c>
      <c r="V143" s="183">
        <f>U143/T143*100</f>
        <v>0</v>
      </c>
      <c r="W143" s="190">
        <f t="shared" ref="W143" si="279">SUM(W144:W146)</f>
        <v>2841.9</v>
      </c>
      <c r="X143" s="190">
        <f t="shared" ref="X143" si="280">SUM(X144:X146)</f>
        <v>0</v>
      </c>
      <c r="Y143" s="183">
        <f t="shared" ref="Y143:Y146" si="281">X143/W143*100</f>
        <v>0</v>
      </c>
      <c r="Z143" s="190">
        <f t="shared" ref="Z143" si="282">SUM(Z144:Z146)</f>
        <v>2832.7</v>
      </c>
      <c r="AA143" s="190">
        <f t="shared" ref="AA143" si="283">SUM(AA144:AA146)</f>
        <v>0</v>
      </c>
      <c r="AB143" s="190">
        <f t="shared" ref="AB143" si="284">SUM(AB144:AB146)</f>
        <v>0</v>
      </c>
      <c r="AC143" s="190">
        <f t="shared" ref="AC143" si="285">SUM(AC144:AC146)</f>
        <v>2832.7</v>
      </c>
      <c r="AD143" s="190">
        <f t="shared" ref="AD143" si="286">SUM(AD144:AD146)</f>
        <v>0</v>
      </c>
      <c r="AE143" s="190">
        <f t="shared" si="244"/>
        <v>0</v>
      </c>
      <c r="AF143" s="190">
        <f t="shared" ref="AF143" si="287">SUM(AF144:AF146)</f>
        <v>2832.8</v>
      </c>
      <c r="AG143" s="190">
        <f t="shared" ref="AG143" si="288">SUM(AG144:AG146)</f>
        <v>0</v>
      </c>
      <c r="AH143" s="190">
        <f t="shared" ref="AH143" si="289">SUM(AH144:AH146)</f>
        <v>0</v>
      </c>
      <c r="AI143" s="190">
        <f t="shared" ref="AI143" si="290">SUM(AI144:AI146)</f>
        <v>2834.1</v>
      </c>
      <c r="AJ143" s="190">
        <f t="shared" ref="AJ143" si="291">SUM(AJ144:AJ146)</f>
        <v>0</v>
      </c>
      <c r="AK143" s="183">
        <f t="shared" si="264"/>
        <v>0</v>
      </c>
      <c r="AL143" s="190">
        <f t="shared" ref="AL143" si="292">SUM(AL144:AL146)</f>
        <v>2834.1</v>
      </c>
      <c r="AM143" s="190">
        <f t="shared" ref="AM143" si="293">SUM(AM144:AM146)</f>
        <v>0</v>
      </c>
      <c r="AN143" s="183">
        <f t="shared" si="265"/>
        <v>0</v>
      </c>
      <c r="AO143" s="190">
        <f t="shared" ref="AO143" si="294">SUM(AO144:AO146)</f>
        <v>3197.4</v>
      </c>
      <c r="AP143" s="190">
        <f t="shared" ref="AP143" si="295">SUM(AP144:AP146)</f>
        <v>0</v>
      </c>
      <c r="AQ143" s="183">
        <f t="shared" si="247"/>
        <v>0</v>
      </c>
      <c r="AR143" s="392"/>
    </row>
    <row r="144" spans="1:44">
      <c r="A144" s="390"/>
      <c r="B144" s="391"/>
      <c r="C144" s="391"/>
      <c r="D144" s="168" t="s">
        <v>2</v>
      </c>
      <c r="E144" s="183">
        <f>H144+K144+N144+Q144+T144+W144+Z144+AC144+AF144+AI144+AL144+AO144</f>
        <v>931.4</v>
      </c>
      <c r="F144" s="245">
        <f t="shared" ref="E144:F146" si="296">I144+L144+O144+R144+U144+X144+AA144+AD144+AG144+AJ144+AM144+AP144</f>
        <v>0</v>
      </c>
      <c r="G144" s="245">
        <f t="shared" si="240"/>
        <v>0</v>
      </c>
      <c r="H144" s="227">
        <v>0</v>
      </c>
      <c r="I144" s="227"/>
      <c r="J144" s="227"/>
      <c r="K144" s="273">
        <v>85</v>
      </c>
      <c r="L144" s="273"/>
      <c r="M144" s="273"/>
      <c r="N144" s="283">
        <v>85</v>
      </c>
      <c r="O144" s="283">
        <v>0</v>
      </c>
      <c r="P144" s="283"/>
      <c r="Q144" s="273">
        <v>85</v>
      </c>
      <c r="R144" s="273">
        <v>0</v>
      </c>
      <c r="S144" s="273"/>
      <c r="T144" s="183">
        <v>85</v>
      </c>
      <c r="U144" s="183">
        <v>0</v>
      </c>
      <c r="V144" s="183"/>
      <c r="W144" s="183">
        <v>85</v>
      </c>
      <c r="X144" s="183">
        <v>0</v>
      </c>
      <c r="Y144" s="183"/>
      <c r="Z144" s="183">
        <v>85</v>
      </c>
      <c r="AA144" s="183">
        <v>0</v>
      </c>
      <c r="AB144" s="183">
        <f t="shared" ref="AB144:AB145" si="297">AA144/Z144*100</f>
        <v>0</v>
      </c>
      <c r="AC144" s="183">
        <v>85</v>
      </c>
      <c r="AD144" s="183">
        <v>0</v>
      </c>
      <c r="AE144" s="183">
        <f t="shared" si="244"/>
        <v>0</v>
      </c>
      <c r="AF144" s="183">
        <v>85</v>
      </c>
      <c r="AG144" s="183"/>
      <c r="AH144" s="183"/>
      <c r="AI144" s="183">
        <v>85</v>
      </c>
      <c r="AJ144" s="183">
        <v>0</v>
      </c>
      <c r="AK144" s="183"/>
      <c r="AL144" s="183">
        <v>85</v>
      </c>
      <c r="AM144" s="183">
        <v>0</v>
      </c>
      <c r="AN144" s="183"/>
      <c r="AO144" s="183">
        <v>81.400000000000006</v>
      </c>
      <c r="AP144" s="183"/>
      <c r="AQ144" s="183"/>
      <c r="AR144" s="393"/>
    </row>
    <row r="145" spans="1:44">
      <c r="A145" s="390"/>
      <c r="B145" s="391"/>
      <c r="C145" s="391"/>
      <c r="D145" s="162" t="s">
        <v>280</v>
      </c>
      <c r="E145" s="183">
        <f t="shared" si="296"/>
        <v>32766.9</v>
      </c>
      <c r="F145" s="245">
        <f t="shared" si="296"/>
        <v>1324.8</v>
      </c>
      <c r="G145" s="245">
        <f t="shared" si="240"/>
        <v>4.0431044743323294</v>
      </c>
      <c r="H145" s="227">
        <v>1324.8</v>
      </c>
      <c r="I145" s="227">
        <v>1324.8</v>
      </c>
      <c r="J145" s="227">
        <f t="shared" si="241"/>
        <v>100</v>
      </c>
      <c r="K145" s="273">
        <v>2700</v>
      </c>
      <c r="L145" s="273">
        <v>0</v>
      </c>
      <c r="M145" s="273">
        <f t="shared" si="242"/>
        <v>0</v>
      </c>
      <c r="N145" s="283">
        <v>4075.2</v>
      </c>
      <c r="O145" s="283">
        <v>0</v>
      </c>
      <c r="P145" s="283">
        <f t="shared" ref="P145:P146" si="298">O145/N145*100</f>
        <v>0</v>
      </c>
      <c r="Q145" s="273">
        <v>2700</v>
      </c>
      <c r="R145" s="273">
        <v>0</v>
      </c>
      <c r="S145" s="273">
        <f>R145/Q145*100</f>
        <v>0</v>
      </c>
      <c r="T145" s="183">
        <v>2700</v>
      </c>
      <c r="U145" s="183">
        <v>0</v>
      </c>
      <c r="V145" s="183">
        <f>U145/T145*100</f>
        <v>0</v>
      </c>
      <c r="W145" s="183">
        <v>2700</v>
      </c>
      <c r="X145" s="183">
        <v>0</v>
      </c>
      <c r="Y145" s="183">
        <f t="shared" si="281"/>
        <v>0</v>
      </c>
      <c r="Z145" s="183">
        <v>2700</v>
      </c>
      <c r="AA145" s="183">
        <v>0</v>
      </c>
      <c r="AB145" s="183">
        <f t="shared" si="297"/>
        <v>0</v>
      </c>
      <c r="AC145" s="183">
        <v>2700</v>
      </c>
      <c r="AD145" s="183">
        <v>0</v>
      </c>
      <c r="AE145" s="183">
        <f t="shared" si="244"/>
        <v>0</v>
      </c>
      <c r="AF145" s="183">
        <v>2700</v>
      </c>
      <c r="AG145" s="183">
        <v>0</v>
      </c>
      <c r="AH145" s="183"/>
      <c r="AI145" s="183">
        <v>2700</v>
      </c>
      <c r="AJ145" s="183">
        <v>0</v>
      </c>
      <c r="AK145" s="183">
        <f t="shared" ref="AK145:AK146" si="299">AJ145/AI145*100</f>
        <v>0</v>
      </c>
      <c r="AL145" s="183">
        <v>2700</v>
      </c>
      <c r="AM145" s="183">
        <v>0</v>
      </c>
      <c r="AN145" s="183">
        <f t="shared" ref="AN145" si="300">AM145/AL145*100</f>
        <v>0</v>
      </c>
      <c r="AO145" s="183">
        <v>3066.9</v>
      </c>
      <c r="AP145" s="183">
        <v>0</v>
      </c>
      <c r="AQ145" s="183"/>
      <c r="AR145" s="393"/>
    </row>
    <row r="146" spans="1:44" ht="21" customHeight="1" thickBot="1">
      <c r="A146" s="451"/>
      <c r="B146" s="452"/>
      <c r="C146" s="452"/>
      <c r="D146" s="172" t="s">
        <v>43</v>
      </c>
      <c r="E146" s="191">
        <f>H146+K146+N146+Q146+T146+W146+Z146+AC146+AF146+AI146+AL146+AO146</f>
        <v>605</v>
      </c>
      <c r="F146" s="251">
        <f t="shared" si="296"/>
        <v>26.8</v>
      </c>
      <c r="G146" s="251">
        <f t="shared" si="240"/>
        <v>4.4297520661157028</v>
      </c>
      <c r="H146" s="264">
        <v>26.8</v>
      </c>
      <c r="I146" s="264">
        <v>26.8</v>
      </c>
      <c r="J146" s="264">
        <f t="shared" si="241"/>
        <v>100</v>
      </c>
      <c r="K146" s="274">
        <v>50</v>
      </c>
      <c r="L146" s="274">
        <v>0</v>
      </c>
      <c r="M146" s="274">
        <f t="shared" si="242"/>
        <v>0</v>
      </c>
      <c r="N146" s="284">
        <v>67</v>
      </c>
      <c r="O146" s="284">
        <v>0</v>
      </c>
      <c r="P146" s="283">
        <f t="shared" si="298"/>
        <v>0</v>
      </c>
      <c r="Q146" s="274">
        <v>56.9</v>
      </c>
      <c r="R146" s="274">
        <v>0</v>
      </c>
      <c r="S146" s="273">
        <f>R146/Q146*100</f>
        <v>0</v>
      </c>
      <c r="T146" s="191">
        <v>56.9</v>
      </c>
      <c r="U146" s="191">
        <v>0</v>
      </c>
      <c r="V146" s="183">
        <v>0</v>
      </c>
      <c r="W146" s="191">
        <v>56.9</v>
      </c>
      <c r="X146" s="191">
        <v>0</v>
      </c>
      <c r="Y146" s="183">
        <f t="shared" si="281"/>
        <v>0</v>
      </c>
      <c r="Z146" s="191">
        <v>47.7</v>
      </c>
      <c r="AA146" s="191">
        <v>0</v>
      </c>
      <c r="AB146" s="183">
        <f t="shared" ref="AB146" si="301">AA146/Z146*100</f>
        <v>0</v>
      </c>
      <c r="AC146" s="191">
        <v>47.7</v>
      </c>
      <c r="AD146" s="191">
        <v>0</v>
      </c>
      <c r="AE146" s="191">
        <f t="shared" si="244"/>
        <v>0</v>
      </c>
      <c r="AF146" s="191">
        <v>47.8</v>
      </c>
      <c r="AG146" s="191">
        <v>0</v>
      </c>
      <c r="AH146" s="191"/>
      <c r="AI146" s="191">
        <v>49.1</v>
      </c>
      <c r="AJ146" s="191">
        <v>0</v>
      </c>
      <c r="AK146" s="183">
        <f t="shared" si="299"/>
        <v>0</v>
      </c>
      <c r="AL146" s="191">
        <v>49.1</v>
      </c>
      <c r="AM146" s="191">
        <v>0</v>
      </c>
      <c r="AN146" s="183">
        <f t="shared" ref="AN146" si="302">AM146/AL146*100</f>
        <v>0</v>
      </c>
      <c r="AO146" s="191">
        <v>49.1</v>
      </c>
      <c r="AP146" s="191">
        <v>0</v>
      </c>
      <c r="AQ146" s="183">
        <f t="shared" si="247"/>
        <v>0</v>
      </c>
      <c r="AR146" s="453"/>
    </row>
    <row r="147" spans="1:44" s="173" customFormat="1" ht="56.25" customHeight="1">
      <c r="A147" s="386"/>
      <c r="B147" s="386"/>
      <c r="C147" s="386"/>
      <c r="D147" s="386"/>
      <c r="E147" s="386"/>
      <c r="F147" s="386"/>
      <c r="G147" s="386"/>
      <c r="H147" s="386"/>
      <c r="I147" s="386"/>
      <c r="J147" s="386"/>
      <c r="K147" s="386"/>
      <c r="L147" s="386"/>
      <c r="M147" s="386"/>
      <c r="N147" s="386"/>
      <c r="O147" s="386"/>
      <c r="P147" s="386"/>
      <c r="Q147" s="386"/>
      <c r="R147" s="386"/>
      <c r="S147" s="386"/>
      <c r="T147" s="386"/>
      <c r="U147" s="386"/>
      <c r="V147" s="386"/>
      <c r="W147" s="386"/>
      <c r="X147" s="386"/>
      <c r="Y147" s="386"/>
      <c r="Z147" s="386"/>
      <c r="AA147" s="386"/>
      <c r="AB147" s="386"/>
      <c r="AC147" s="386"/>
      <c r="AD147" s="386"/>
      <c r="AE147" s="386"/>
      <c r="AF147" s="386"/>
      <c r="AG147" s="386"/>
      <c r="AH147" s="386"/>
      <c r="AI147" s="386"/>
      <c r="AJ147" s="386"/>
      <c r="AK147" s="386"/>
      <c r="AL147" s="386"/>
      <c r="AM147" s="386"/>
      <c r="AN147" s="386"/>
      <c r="AO147" s="386"/>
      <c r="AP147" s="386"/>
      <c r="AQ147" s="386"/>
      <c r="AR147" s="386"/>
    </row>
    <row r="148" spans="1:44" s="165" customFormat="1">
      <c r="A148" s="383" t="s">
        <v>348</v>
      </c>
      <c r="B148" s="383"/>
      <c r="C148" s="188"/>
      <c r="E148" s="198"/>
      <c r="F148" s="239" t="s">
        <v>344</v>
      </c>
      <c r="G148" s="240"/>
      <c r="H148" s="265"/>
      <c r="I148" s="265"/>
      <c r="J148" s="265"/>
      <c r="K148" s="275"/>
      <c r="L148" s="275"/>
      <c r="M148" s="275"/>
      <c r="N148" s="285"/>
      <c r="O148" s="285"/>
      <c r="P148" s="285"/>
      <c r="Q148" s="275"/>
      <c r="R148" s="275"/>
      <c r="S148" s="275"/>
      <c r="T148" s="174"/>
      <c r="U148" s="174"/>
      <c r="V148" s="174"/>
      <c r="W148" s="174"/>
      <c r="X148" s="174"/>
      <c r="Y148" s="174"/>
      <c r="Z148" s="174"/>
      <c r="AA148" s="174"/>
      <c r="AB148" s="174"/>
      <c r="AC148" s="174"/>
      <c r="AD148" s="174"/>
      <c r="AE148" s="174"/>
      <c r="AF148" s="174"/>
      <c r="AG148" s="174"/>
      <c r="AH148" s="174"/>
      <c r="AI148" s="174"/>
      <c r="AJ148" s="174"/>
      <c r="AK148" s="174"/>
      <c r="AL148" s="225"/>
      <c r="AM148" s="225"/>
      <c r="AN148" s="188"/>
      <c r="AO148" s="225"/>
      <c r="AP148" s="224"/>
      <c r="AQ148" s="187"/>
    </row>
    <row r="149" spans="1:44" s="165" customFormat="1" ht="33.75" customHeight="1">
      <c r="A149" s="185"/>
      <c r="B149" s="185"/>
      <c r="C149" s="188"/>
      <c r="E149" s="198"/>
      <c r="F149" s="239"/>
      <c r="G149" s="240"/>
      <c r="H149" s="265"/>
      <c r="I149" s="265"/>
      <c r="J149" s="265"/>
      <c r="K149" s="275"/>
      <c r="L149" s="275"/>
      <c r="M149" s="275"/>
      <c r="N149" s="285"/>
      <c r="O149" s="285"/>
      <c r="P149" s="285"/>
      <c r="Q149" s="275"/>
      <c r="R149" s="275"/>
      <c r="S149" s="275"/>
      <c r="T149" s="174"/>
      <c r="U149" s="174"/>
      <c r="V149" s="174"/>
      <c r="W149" s="174"/>
      <c r="X149" s="174"/>
      <c r="Y149" s="174"/>
      <c r="Z149" s="174"/>
      <c r="AA149" s="174"/>
      <c r="AB149" s="174"/>
      <c r="AC149" s="174"/>
      <c r="AD149" s="174"/>
      <c r="AE149" s="174"/>
      <c r="AF149" s="174"/>
      <c r="AG149" s="174"/>
      <c r="AH149" s="174"/>
      <c r="AI149" s="174"/>
      <c r="AJ149" s="174"/>
      <c r="AK149" s="174"/>
      <c r="AL149" s="225"/>
      <c r="AM149" s="225"/>
      <c r="AN149" s="188"/>
      <c r="AO149" s="225"/>
      <c r="AP149" s="224"/>
      <c r="AQ149" s="187"/>
    </row>
    <row r="150" spans="1:44" s="165" customFormat="1">
      <c r="A150" s="165" t="s">
        <v>47</v>
      </c>
      <c r="B150" s="185"/>
      <c r="C150" s="188"/>
      <c r="E150" s="198"/>
      <c r="F150" s="239" t="s">
        <v>340</v>
      </c>
      <c r="G150" s="240"/>
      <c r="H150" s="265"/>
      <c r="I150" s="266"/>
      <c r="J150" s="266"/>
      <c r="K150" s="276"/>
      <c r="L150" s="276"/>
      <c r="M150" s="276"/>
      <c r="N150" s="286"/>
      <c r="O150" s="286"/>
      <c r="P150" s="287"/>
      <c r="Q150" s="291"/>
      <c r="R150" s="291"/>
      <c r="S150" s="291"/>
      <c r="T150" s="174"/>
      <c r="U150" s="174"/>
      <c r="V150" s="188"/>
      <c r="W150" s="197"/>
      <c r="X150" s="197"/>
      <c r="Y150" s="188"/>
      <c r="Z150" s="208"/>
      <c r="AA150" s="208"/>
      <c r="AB150" s="188"/>
      <c r="AC150" s="212"/>
      <c r="AD150" s="212"/>
      <c r="AE150" s="188"/>
      <c r="AF150" s="216"/>
      <c r="AG150" s="174"/>
      <c r="AH150" s="174"/>
      <c r="AI150" s="174"/>
      <c r="AJ150" s="174"/>
      <c r="AK150" s="174"/>
      <c r="AL150" s="225"/>
      <c r="AM150" s="225"/>
      <c r="AN150" s="188"/>
      <c r="AO150" s="225"/>
      <c r="AP150" s="225"/>
      <c r="AQ150" s="188"/>
      <c r="AR150" s="188"/>
    </row>
    <row r="151" spans="1:44" s="165" customFormat="1">
      <c r="A151" s="394" t="s">
        <v>345</v>
      </c>
      <c r="B151" s="394"/>
      <c r="C151" s="394"/>
      <c r="D151" s="175"/>
      <c r="E151" s="199"/>
      <c r="F151" s="240"/>
      <c r="G151" s="240"/>
      <c r="H151" s="265"/>
      <c r="I151" s="266"/>
      <c r="J151" s="266"/>
      <c r="K151" s="276"/>
      <c r="L151" s="276"/>
      <c r="M151" s="276"/>
      <c r="N151" s="286"/>
      <c r="O151" s="286"/>
      <c r="P151" s="288"/>
      <c r="Q151" s="277"/>
      <c r="R151" s="277"/>
      <c r="S151" s="277"/>
      <c r="T151" s="174"/>
      <c r="U151" s="174"/>
      <c r="V151" s="176"/>
      <c r="W151" s="176"/>
      <c r="X151" s="176"/>
      <c r="Y151" s="176"/>
      <c r="Z151" s="176"/>
      <c r="AA151" s="176"/>
      <c r="AB151" s="176"/>
      <c r="AC151" s="176"/>
      <c r="AD151" s="176"/>
      <c r="AE151" s="176"/>
      <c r="AF151" s="176"/>
      <c r="AG151" s="174"/>
      <c r="AH151" s="174"/>
      <c r="AI151" s="174"/>
      <c r="AJ151" s="174"/>
      <c r="AK151" s="174"/>
      <c r="AL151" s="176"/>
      <c r="AM151" s="176"/>
      <c r="AN151" s="176"/>
    </row>
    <row r="152" spans="1:44" s="165" customFormat="1" ht="78.75" customHeight="1">
      <c r="A152" s="188"/>
      <c r="B152" s="188"/>
      <c r="C152" s="188"/>
      <c r="D152" s="175"/>
      <c r="E152" s="199"/>
      <c r="F152" s="240"/>
      <c r="G152" s="240"/>
      <c r="H152" s="265"/>
      <c r="I152" s="266"/>
      <c r="J152" s="266"/>
      <c r="K152" s="276"/>
      <c r="L152" s="276"/>
      <c r="M152" s="276"/>
      <c r="N152" s="286"/>
      <c r="O152" s="286"/>
      <c r="P152" s="288"/>
      <c r="Q152" s="277"/>
      <c r="R152" s="277"/>
      <c r="S152" s="277"/>
      <c r="T152" s="174"/>
      <c r="U152" s="174"/>
      <c r="V152" s="176"/>
      <c r="W152" s="176"/>
      <c r="X152" s="176"/>
      <c r="Y152" s="176"/>
      <c r="Z152" s="176"/>
      <c r="AA152" s="176"/>
      <c r="AB152" s="176"/>
      <c r="AC152" s="176"/>
      <c r="AD152" s="176"/>
      <c r="AE152" s="176"/>
      <c r="AF152" s="176"/>
      <c r="AG152" s="174"/>
      <c r="AH152" s="174"/>
      <c r="AI152" s="174"/>
      <c r="AJ152" s="174"/>
      <c r="AK152" s="174"/>
      <c r="AL152" s="176"/>
      <c r="AM152" s="176"/>
      <c r="AN152" s="176"/>
    </row>
    <row r="153" spans="1:44" s="165" customFormat="1" ht="26.25" customHeight="1">
      <c r="A153" s="384" t="s">
        <v>287</v>
      </c>
      <c r="B153" s="384"/>
      <c r="C153" s="186"/>
      <c r="D153" s="175"/>
      <c r="E153" s="200"/>
      <c r="F153" s="241"/>
      <c r="G153" s="240"/>
      <c r="H153" s="265"/>
      <c r="I153" s="266"/>
      <c r="J153" s="266"/>
      <c r="K153" s="276"/>
      <c r="L153" s="276"/>
      <c r="M153" s="276"/>
      <c r="N153" s="286"/>
      <c r="O153" s="286"/>
      <c r="P153" s="288"/>
      <c r="Q153" s="292"/>
      <c r="R153" s="292"/>
      <c r="S153" s="292"/>
      <c r="T153" s="174"/>
      <c r="U153" s="174"/>
      <c r="V153" s="176"/>
      <c r="W153" s="176"/>
      <c r="X153" s="176"/>
      <c r="Y153" s="176"/>
      <c r="Z153" s="176"/>
      <c r="AA153" s="176"/>
      <c r="AB153" s="176"/>
      <c r="AC153" s="176"/>
      <c r="AD153" s="176"/>
      <c r="AE153" s="176"/>
      <c r="AF153" s="176"/>
      <c r="AG153" s="174"/>
      <c r="AH153" s="174"/>
      <c r="AI153" s="174"/>
      <c r="AJ153" s="174"/>
      <c r="AK153" s="174"/>
      <c r="AL153" s="176"/>
      <c r="AM153" s="176"/>
      <c r="AN153" s="176"/>
    </row>
    <row r="154" spans="1:44" s="165" customFormat="1" ht="17.25" customHeight="1">
      <c r="A154" s="385" t="s">
        <v>304</v>
      </c>
      <c r="B154" s="385"/>
      <c r="C154" s="385"/>
      <c r="D154" s="177"/>
      <c r="E154" s="198"/>
      <c r="F154" s="242"/>
      <c r="G154" s="242"/>
      <c r="H154" s="265"/>
      <c r="I154" s="266"/>
      <c r="J154" s="266"/>
      <c r="K154" s="276"/>
      <c r="L154" s="276"/>
      <c r="M154" s="276"/>
      <c r="N154" s="286"/>
      <c r="O154" s="286"/>
      <c r="P154" s="289"/>
      <c r="Q154" s="292"/>
      <c r="R154" s="292"/>
      <c r="S154" s="292"/>
      <c r="T154" s="174"/>
      <c r="U154" s="174"/>
      <c r="V154" s="187"/>
      <c r="W154" s="196"/>
      <c r="X154" s="196"/>
      <c r="Y154" s="187"/>
      <c r="Z154" s="207"/>
      <c r="AA154" s="207"/>
      <c r="AB154" s="187"/>
      <c r="AC154" s="211"/>
      <c r="AD154" s="211"/>
      <c r="AE154" s="187"/>
      <c r="AF154" s="215"/>
      <c r="AG154" s="215"/>
      <c r="AH154" s="187"/>
      <c r="AI154" s="219"/>
      <c r="AJ154" s="219"/>
      <c r="AK154" s="187"/>
      <c r="AL154" s="224"/>
      <c r="AM154" s="224"/>
      <c r="AN154" s="187"/>
      <c r="AO154" s="224"/>
      <c r="AP154" s="224"/>
      <c r="AQ154" s="187"/>
    </row>
    <row r="155" spans="1:44" s="165" customFormat="1">
      <c r="A155" s="186"/>
      <c r="B155" s="175"/>
      <c r="C155" s="186"/>
      <c r="D155" s="175"/>
      <c r="E155" s="200"/>
      <c r="F155" s="240"/>
      <c r="G155" s="240"/>
      <c r="H155" s="265"/>
      <c r="I155" s="266"/>
      <c r="J155" s="266"/>
      <c r="K155" s="276"/>
      <c r="L155" s="276"/>
      <c r="M155" s="276"/>
      <c r="N155" s="286"/>
      <c r="O155" s="286"/>
      <c r="P155" s="288"/>
      <c r="Q155" s="292"/>
      <c r="R155" s="292"/>
      <c r="S155" s="292"/>
      <c r="T155" s="174"/>
      <c r="U155" s="174"/>
      <c r="V155" s="186"/>
      <c r="W155" s="195"/>
      <c r="X155" s="195"/>
      <c r="Y155" s="186"/>
      <c r="Z155" s="206"/>
      <c r="AA155" s="206"/>
      <c r="AB155" s="186"/>
      <c r="AC155" s="210"/>
      <c r="AD155" s="210"/>
      <c r="AE155" s="186"/>
      <c r="AF155" s="214"/>
      <c r="AG155" s="214"/>
      <c r="AH155" s="186"/>
      <c r="AI155" s="218"/>
      <c r="AJ155" s="218"/>
      <c r="AK155" s="186"/>
      <c r="AL155" s="223"/>
      <c r="AM155" s="223"/>
      <c r="AN155" s="186"/>
      <c r="AO155" s="223"/>
      <c r="AP155" s="223"/>
      <c r="AQ155" s="186"/>
    </row>
    <row r="156" spans="1:44" s="165" customFormat="1">
      <c r="A156" s="186"/>
      <c r="B156" s="175"/>
      <c r="C156" s="186"/>
      <c r="D156" s="175"/>
      <c r="E156" s="200"/>
      <c r="F156" s="241"/>
      <c r="G156" s="241"/>
      <c r="H156" s="267"/>
      <c r="I156" s="267"/>
      <c r="J156" s="267"/>
      <c r="K156" s="277"/>
      <c r="L156" s="277"/>
      <c r="M156" s="277"/>
      <c r="N156" s="288"/>
      <c r="O156" s="288"/>
      <c r="P156" s="288"/>
      <c r="Q156" s="277"/>
      <c r="R156" s="277"/>
      <c r="S156" s="277"/>
      <c r="T156" s="193"/>
      <c r="U156" s="193"/>
      <c r="V156" s="186"/>
      <c r="W156" s="195"/>
      <c r="X156" s="195"/>
      <c r="Y156" s="186"/>
      <c r="Z156" s="206"/>
      <c r="AA156" s="206"/>
      <c r="AB156" s="186"/>
      <c r="AC156" s="210"/>
      <c r="AD156" s="210"/>
      <c r="AE156" s="186"/>
      <c r="AF156" s="214"/>
      <c r="AG156" s="214"/>
      <c r="AH156" s="186"/>
      <c r="AI156" s="218"/>
      <c r="AJ156" s="218"/>
      <c r="AK156" s="186"/>
      <c r="AL156" s="223"/>
      <c r="AM156" s="223"/>
      <c r="AN156" s="186"/>
      <c r="AO156" s="223"/>
      <c r="AP156" s="223"/>
      <c r="AQ156" s="186"/>
    </row>
    <row r="157" spans="1:44" s="165" customFormat="1">
      <c r="A157" s="186"/>
      <c r="B157" s="175"/>
      <c r="C157" s="186"/>
      <c r="D157" s="175"/>
      <c r="E157" s="200"/>
      <c r="F157" s="241"/>
      <c r="G157" s="241"/>
      <c r="H157" s="267"/>
      <c r="I157" s="267"/>
      <c r="J157" s="267"/>
      <c r="K157" s="277"/>
      <c r="L157" s="277"/>
      <c r="M157" s="277"/>
      <c r="N157" s="288"/>
      <c r="O157" s="288"/>
      <c r="P157" s="288"/>
      <c r="Q157" s="277"/>
      <c r="R157" s="277"/>
      <c r="S157" s="277"/>
      <c r="T157" s="193"/>
      <c r="U157" s="193"/>
      <c r="V157" s="186"/>
      <c r="W157" s="195"/>
      <c r="X157" s="195"/>
      <c r="Y157" s="186"/>
      <c r="Z157" s="206"/>
      <c r="AA157" s="206"/>
      <c r="AB157" s="186"/>
      <c r="AC157" s="210"/>
      <c r="AD157" s="210"/>
      <c r="AE157" s="186"/>
      <c r="AF157" s="214"/>
      <c r="AG157" s="214"/>
      <c r="AH157" s="186"/>
      <c r="AI157" s="218"/>
      <c r="AJ157" s="218"/>
      <c r="AK157" s="186"/>
      <c r="AL157" s="223"/>
      <c r="AM157" s="223"/>
      <c r="AN157" s="186"/>
      <c r="AO157" s="223"/>
      <c r="AP157" s="223"/>
      <c r="AQ157" s="186"/>
    </row>
    <row r="158" spans="1:44" s="165" customFormat="1">
      <c r="A158" s="186"/>
      <c r="B158" s="175"/>
      <c r="C158" s="186"/>
      <c r="D158" s="175"/>
      <c r="E158" s="200"/>
      <c r="F158" s="241"/>
      <c r="G158" s="241"/>
      <c r="H158" s="267"/>
      <c r="I158" s="267"/>
      <c r="J158" s="267"/>
      <c r="K158" s="277"/>
      <c r="L158" s="277"/>
      <c r="M158" s="277"/>
      <c r="N158" s="288"/>
      <c r="O158" s="288"/>
      <c r="P158" s="288"/>
      <c r="Q158" s="277"/>
      <c r="R158" s="277"/>
      <c r="S158" s="277"/>
      <c r="T158" s="193"/>
      <c r="U158" s="193"/>
      <c r="V158" s="186"/>
      <c r="W158" s="195"/>
      <c r="X158" s="195"/>
      <c r="Y158" s="186"/>
      <c r="Z158" s="206"/>
      <c r="AA158" s="206"/>
      <c r="AB158" s="186"/>
      <c r="AC158" s="210"/>
      <c r="AD158" s="210"/>
      <c r="AE158" s="186"/>
      <c r="AF158" s="214"/>
      <c r="AG158" s="214"/>
      <c r="AH158" s="186"/>
      <c r="AI158" s="218"/>
      <c r="AJ158" s="218"/>
      <c r="AK158" s="186"/>
      <c r="AL158" s="223"/>
      <c r="AM158" s="223"/>
      <c r="AN158" s="186"/>
      <c r="AO158" s="223"/>
      <c r="AP158" s="223"/>
      <c r="AQ158" s="186"/>
    </row>
    <row r="159" spans="1:44" s="165" customFormat="1">
      <c r="A159" s="186"/>
      <c r="B159" s="175"/>
      <c r="C159" s="186"/>
      <c r="D159" s="175"/>
      <c r="E159" s="200"/>
      <c r="F159" s="241"/>
      <c r="G159" s="241"/>
      <c r="H159" s="267"/>
      <c r="I159" s="267"/>
      <c r="J159" s="267"/>
      <c r="K159" s="277"/>
      <c r="L159" s="277"/>
      <c r="M159" s="277"/>
      <c r="N159" s="288"/>
      <c r="O159" s="288"/>
      <c r="P159" s="288"/>
      <c r="Q159" s="277"/>
      <c r="R159" s="277"/>
      <c r="S159" s="277"/>
      <c r="T159" s="193"/>
      <c r="U159" s="193"/>
      <c r="V159" s="186"/>
      <c r="W159" s="195"/>
      <c r="X159" s="195"/>
      <c r="Y159" s="186"/>
      <c r="Z159" s="206"/>
      <c r="AA159" s="206"/>
      <c r="AB159" s="186"/>
      <c r="AC159" s="210"/>
      <c r="AD159" s="210"/>
      <c r="AE159" s="186"/>
      <c r="AF159" s="214"/>
      <c r="AG159" s="214"/>
      <c r="AH159" s="186"/>
      <c r="AI159" s="218"/>
      <c r="AJ159" s="218"/>
      <c r="AK159" s="186"/>
      <c r="AL159" s="223"/>
      <c r="AM159" s="223"/>
      <c r="AN159" s="186"/>
      <c r="AO159" s="223"/>
      <c r="AP159" s="223"/>
      <c r="AQ159" s="186"/>
    </row>
  </sheetData>
  <mergeCells count="138">
    <mergeCell ref="A116:C119"/>
    <mergeCell ref="AR116:AR119"/>
    <mergeCell ref="A143:C146"/>
    <mergeCell ref="AR143:AR146"/>
    <mergeCell ref="A126:C129"/>
    <mergeCell ref="AR126:AR129"/>
    <mergeCell ref="A122:C125"/>
    <mergeCell ref="AR122:AR125"/>
    <mergeCell ref="A121:AR121"/>
    <mergeCell ref="A130:AR130"/>
    <mergeCell ref="A88:C91"/>
    <mergeCell ref="AR80:AR82"/>
    <mergeCell ref="A92:A95"/>
    <mergeCell ref="B92:B95"/>
    <mergeCell ref="C92:C95"/>
    <mergeCell ref="AR92:AR95"/>
    <mergeCell ref="AR72:AR74"/>
    <mergeCell ref="AR68:AR70"/>
    <mergeCell ref="AR112:AR115"/>
    <mergeCell ref="A112:C115"/>
    <mergeCell ref="A100:A103"/>
    <mergeCell ref="B100:B103"/>
    <mergeCell ref="C100:C103"/>
    <mergeCell ref="AR100:AR103"/>
    <mergeCell ref="A104:A107"/>
    <mergeCell ref="B104:B107"/>
    <mergeCell ref="C104:C107"/>
    <mergeCell ref="AR104:AR107"/>
    <mergeCell ref="A108:A111"/>
    <mergeCell ref="B108:B111"/>
    <mergeCell ref="C108:C111"/>
    <mergeCell ref="AR108:AR111"/>
    <mergeCell ref="C76:C79"/>
    <mergeCell ref="C72:C75"/>
    <mergeCell ref="A1:AR1"/>
    <mergeCell ref="A2:AR2"/>
    <mergeCell ref="A3:AR3"/>
    <mergeCell ref="A4:AI4"/>
    <mergeCell ref="A5:A7"/>
    <mergeCell ref="B5:B7"/>
    <mergeCell ref="C5:C7"/>
    <mergeCell ref="D5:D7"/>
    <mergeCell ref="E5:G5"/>
    <mergeCell ref="H5:AQ5"/>
    <mergeCell ref="AO6:AQ6"/>
    <mergeCell ref="AR5:AR7"/>
    <mergeCell ref="E6:E7"/>
    <mergeCell ref="F6:F7"/>
    <mergeCell ref="G6:G7"/>
    <mergeCell ref="H6:J6"/>
    <mergeCell ref="T6:V6"/>
    <mergeCell ref="W6:Y6"/>
    <mergeCell ref="A23:AR23"/>
    <mergeCell ref="AR28:AR30"/>
    <mergeCell ref="AR48:AR50"/>
    <mergeCell ref="AR36:AR38"/>
    <mergeCell ref="AR52:AR55"/>
    <mergeCell ref="AR44:AR46"/>
    <mergeCell ref="A18:C21"/>
    <mergeCell ref="K6:M6"/>
    <mergeCell ref="N6:P6"/>
    <mergeCell ref="Q6:S6"/>
    <mergeCell ref="A22:AR22"/>
    <mergeCell ref="A9:C12"/>
    <mergeCell ref="AR9:AR12"/>
    <mergeCell ref="A13:AR13"/>
    <mergeCell ref="A14:C17"/>
    <mergeCell ref="AR14:AR21"/>
    <mergeCell ref="Z6:AB6"/>
    <mergeCell ref="AC6:AE6"/>
    <mergeCell ref="AF6:AH6"/>
    <mergeCell ref="AI6:AK6"/>
    <mergeCell ref="AL6:AN6"/>
    <mergeCell ref="AR40:AR42"/>
    <mergeCell ref="AR24:AR26"/>
    <mergeCell ref="AR32:AR34"/>
    <mergeCell ref="B32:B35"/>
    <mergeCell ref="C32:C35"/>
    <mergeCell ref="A148:B148"/>
    <mergeCell ref="A153:B153"/>
    <mergeCell ref="A154:C154"/>
    <mergeCell ref="A147:AR147"/>
    <mergeCell ref="A120:AR120"/>
    <mergeCell ref="A131:C134"/>
    <mergeCell ref="AR131:AR134"/>
    <mergeCell ref="A135:C138"/>
    <mergeCell ref="A139:C142"/>
    <mergeCell ref="AR139:AR142"/>
    <mergeCell ref="AR135:AR138"/>
    <mergeCell ref="A151:C151"/>
    <mergeCell ref="AR76:AR78"/>
    <mergeCell ref="C48:C51"/>
    <mergeCell ref="C52:C55"/>
    <mergeCell ref="C56:C59"/>
    <mergeCell ref="C64:C67"/>
    <mergeCell ref="C68:C71"/>
    <mergeCell ref="A96:A99"/>
    <mergeCell ref="B96:B99"/>
    <mergeCell ref="C96:C99"/>
    <mergeCell ref="AR96:AR99"/>
    <mergeCell ref="A52:A55"/>
    <mergeCell ref="B52:B55"/>
    <mergeCell ref="AR64:AR66"/>
    <mergeCell ref="A28:A31"/>
    <mergeCell ref="C28:C31"/>
    <mergeCell ref="B28:B31"/>
    <mergeCell ref="A24:A27"/>
    <mergeCell ref="B24:B27"/>
    <mergeCell ref="C24:C27"/>
    <mergeCell ref="A36:A39"/>
    <mergeCell ref="B36:B39"/>
    <mergeCell ref="C36:C39"/>
    <mergeCell ref="C40:C43"/>
    <mergeCell ref="C44:C47"/>
    <mergeCell ref="A44:A47"/>
    <mergeCell ref="B44:B47"/>
    <mergeCell ref="A40:A43"/>
    <mergeCell ref="B40:B43"/>
    <mergeCell ref="A60:A63"/>
    <mergeCell ref="B60:B63"/>
    <mergeCell ref="C60:C63"/>
    <mergeCell ref="B48:B51"/>
    <mergeCell ref="A48:A51"/>
    <mergeCell ref="A32:A35"/>
    <mergeCell ref="A84:A87"/>
    <mergeCell ref="B84:B87"/>
    <mergeCell ref="A80:A83"/>
    <mergeCell ref="B80:B83"/>
    <mergeCell ref="C80:C83"/>
    <mergeCell ref="B68:B71"/>
    <mergeCell ref="A68:A71"/>
    <mergeCell ref="A64:B67"/>
    <mergeCell ref="A56:A59"/>
    <mergeCell ref="B56:B59"/>
    <mergeCell ref="A72:A75"/>
    <mergeCell ref="B72:B75"/>
    <mergeCell ref="B76:B79"/>
    <mergeCell ref="A76:A79"/>
  </mergeCells>
  <pageMargins left="0.55118110236220474" right="0.23622047244094491" top="0.39370078740157483" bottom="0.27559055118110237" header="0" footer="0.23622047244094491"/>
  <pageSetup paperSize="9" scale="50" fitToWidth="3" fitToHeight="3" orientation="landscape" r:id="rId1"/>
  <headerFooter>
    <oddFooter>&amp;C&amp;"Times New Roman,обычный"&amp;8Страница  &amp;P из &amp;N</oddFooter>
  </headerFooter>
  <rowBreaks count="2" manualBreakCount="2">
    <brk id="67" max="43" man="1"/>
    <brk id="119" max="4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BO30"/>
  <sheetViews>
    <sheetView view="pageBreakPreview" zoomScale="85" zoomScaleSheetLayoutView="85" workbookViewId="0">
      <selection activeCell="K14" sqref="K14"/>
    </sheetView>
  </sheetViews>
  <sheetFormatPr defaultColWidth="9.109375" defaultRowHeight="13.8"/>
  <cols>
    <col min="1" max="1" width="5" style="133" customWidth="1"/>
    <col min="2" max="2" width="46.109375" style="155" customWidth="1"/>
    <col min="3" max="4" width="14.88671875" style="134" customWidth="1"/>
    <col min="5" max="6" width="7.33203125" style="134" customWidth="1"/>
    <col min="7" max="7" width="7.109375" style="134" customWidth="1"/>
    <col min="8" max="8" width="5.33203125" style="134" customWidth="1"/>
    <col min="9" max="9" width="5.6640625" style="134" customWidth="1"/>
    <col min="10" max="10" width="3.33203125" style="134" customWidth="1"/>
    <col min="11" max="11" width="4.88671875" style="134" customWidth="1"/>
    <col min="12" max="12" width="5.44140625" style="134" customWidth="1"/>
    <col min="13" max="13" width="2.6640625" style="134" customWidth="1"/>
    <col min="14" max="14" width="5" style="134" customWidth="1"/>
    <col min="15" max="15" width="4.88671875" style="134" customWidth="1"/>
    <col min="16" max="16" width="3.44140625" style="134" customWidth="1"/>
    <col min="17" max="18" width="6.109375" style="134" customWidth="1"/>
    <col min="19" max="19" width="2.6640625" style="134" customWidth="1"/>
    <col min="20" max="20" width="4.88671875" style="134" customWidth="1"/>
    <col min="21" max="21" width="5.33203125" style="134" customWidth="1"/>
    <col min="22" max="22" width="2.6640625" style="134" customWidth="1"/>
    <col min="23" max="23" width="5.6640625" style="134" customWidth="1"/>
    <col min="24" max="24" width="5.109375" style="134" customWidth="1"/>
    <col min="25" max="25" width="2.6640625" style="134" customWidth="1"/>
    <col min="26" max="26" width="5.6640625" style="134" customWidth="1"/>
    <col min="27" max="27" width="5" style="134" customWidth="1"/>
    <col min="28" max="28" width="2.6640625" style="134" customWidth="1"/>
    <col min="29" max="29" width="4.6640625" style="134" customWidth="1"/>
    <col min="30" max="30" width="4.5546875" style="134" customWidth="1"/>
    <col min="31" max="31" width="2.6640625" style="134" customWidth="1"/>
    <col min="32" max="32" width="5" style="134" customWidth="1"/>
    <col min="33" max="33" width="5.109375" style="134" customWidth="1"/>
    <col min="34" max="34" width="2.6640625" style="134" customWidth="1"/>
    <col min="35" max="35" width="5" style="134" customWidth="1"/>
    <col min="36" max="36" width="5.109375" style="134" customWidth="1"/>
    <col min="37" max="37" width="2.6640625" style="134" customWidth="1"/>
    <col min="38" max="38" width="4.6640625" style="134" customWidth="1"/>
    <col min="39" max="39" width="6" style="134" customWidth="1"/>
    <col min="40" max="40" width="2.6640625" style="134" customWidth="1"/>
    <col min="41" max="41" width="9.33203125" style="134" customWidth="1"/>
    <col min="42" max="42" width="9" style="134" customWidth="1"/>
    <col min="43" max="43" width="7.88671875" style="134" customWidth="1"/>
    <col min="44" max="16384" width="9.109375" style="134"/>
  </cols>
  <sheetData>
    <row r="1" spans="1:43" s="147" customFormat="1">
      <c r="A1" s="100"/>
      <c r="B1" s="152"/>
      <c r="AF1" s="459" t="s">
        <v>281</v>
      </c>
      <c r="AG1" s="459"/>
      <c r="AH1" s="459"/>
      <c r="AI1" s="459"/>
      <c r="AJ1" s="459"/>
      <c r="AK1" s="459"/>
      <c r="AL1" s="459"/>
      <c r="AM1" s="459"/>
      <c r="AN1" s="459"/>
    </row>
    <row r="2" spans="1:43" s="149" customFormat="1" ht="15.6">
      <c r="A2" s="456" t="s">
        <v>362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6"/>
      <c r="W2" s="456"/>
      <c r="X2" s="456"/>
      <c r="Y2" s="456"/>
      <c r="Z2" s="456"/>
      <c r="AA2" s="456"/>
      <c r="AB2" s="456"/>
      <c r="AC2" s="456"/>
      <c r="AD2" s="456"/>
      <c r="AE2" s="456"/>
      <c r="AF2" s="456"/>
      <c r="AG2" s="456"/>
      <c r="AH2" s="456"/>
      <c r="AI2" s="456"/>
      <c r="AJ2" s="456"/>
      <c r="AK2" s="456"/>
      <c r="AL2" s="456"/>
      <c r="AM2" s="456"/>
      <c r="AN2" s="456"/>
      <c r="AO2" s="456"/>
      <c r="AP2" s="148"/>
      <c r="AQ2" s="148"/>
    </row>
    <row r="3" spans="1:43" s="150" customFormat="1" ht="13.2">
      <c r="A3" s="36"/>
      <c r="B3" s="153"/>
    </row>
    <row r="4" spans="1:43" s="150" customFormat="1" ht="13.2">
      <c r="A4" s="457" t="s">
        <v>0</v>
      </c>
      <c r="B4" s="458" t="s">
        <v>42</v>
      </c>
      <c r="C4" s="458" t="s">
        <v>275</v>
      </c>
      <c r="D4" s="458" t="s">
        <v>363</v>
      </c>
      <c r="E4" s="458" t="s">
        <v>363</v>
      </c>
      <c r="F4" s="458"/>
      <c r="G4" s="458"/>
      <c r="H4" s="458" t="s">
        <v>256</v>
      </c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W4" s="458"/>
      <c r="X4" s="458"/>
      <c r="Y4" s="458"/>
      <c r="Z4" s="458"/>
      <c r="AA4" s="458"/>
      <c r="AB4" s="458"/>
      <c r="AC4" s="458"/>
      <c r="AD4" s="458"/>
      <c r="AE4" s="458"/>
      <c r="AF4" s="458"/>
      <c r="AG4" s="458"/>
      <c r="AH4" s="458"/>
      <c r="AI4" s="458"/>
      <c r="AJ4" s="458"/>
      <c r="AK4" s="458"/>
      <c r="AL4" s="458"/>
      <c r="AM4" s="458"/>
      <c r="AN4" s="458"/>
      <c r="AO4" s="458"/>
      <c r="AP4" s="458"/>
      <c r="AQ4" s="458"/>
    </row>
    <row r="5" spans="1:43" s="150" customFormat="1" ht="63" customHeight="1">
      <c r="A5" s="457"/>
      <c r="B5" s="458"/>
      <c r="C5" s="458"/>
      <c r="D5" s="458"/>
      <c r="E5" s="458"/>
      <c r="F5" s="458"/>
      <c r="G5" s="458"/>
      <c r="H5" s="458" t="s">
        <v>17</v>
      </c>
      <c r="I5" s="458"/>
      <c r="J5" s="458"/>
      <c r="K5" s="458" t="s">
        <v>18</v>
      </c>
      <c r="L5" s="458"/>
      <c r="M5" s="458"/>
      <c r="N5" s="458" t="s">
        <v>22</v>
      </c>
      <c r="O5" s="458"/>
      <c r="P5" s="458"/>
      <c r="Q5" s="458" t="s">
        <v>24</v>
      </c>
      <c r="R5" s="458"/>
      <c r="S5" s="458"/>
      <c r="T5" s="458" t="s">
        <v>25</v>
      </c>
      <c r="U5" s="458"/>
      <c r="V5" s="458"/>
      <c r="W5" s="458" t="s">
        <v>26</v>
      </c>
      <c r="X5" s="458"/>
      <c r="Y5" s="458"/>
      <c r="Z5" s="458" t="s">
        <v>28</v>
      </c>
      <c r="AA5" s="458"/>
      <c r="AB5" s="458"/>
      <c r="AC5" s="458" t="s">
        <v>29</v>
      </c>
      <c r="AD5" s="458"/>
      <c r="AE5" s="458"/>
      <c r="AF5" s="458" t="s">
        <v>30</v>
      </c>
      <c r="AG5" s="458"/>
      <c r="AH5" s="458"/>
      <c r="AI5" s="458" t="s">
        <v>32</v>
      </c>
      <c r="AJ5" s="458"/>
      <c r="AK5" s="458"/>
      <c r="AL5" s="458" t="s">
        <v>33</v>
      </c>
      <c r="AM5" s="458"/>
      <c r="AN5" s="458"/>
      <c r="AO5" s="458" t="s">
        <v>34</v>
      </c>
      <c r="AP5" s="458"/>
      <c r="AQ5" s="458"/>
    </row>
    <row r="6" spans="1:43" s="151" customFormat="1" ht="26.4">
      <c r="A6" s="84"/>
      <c r="B6" s="84"/>
      <c r="C6" s="84"/>
      <c r="D6" s="84"/>
      <c r="E6" s="156" t="s">
        <v>20</v>
      </c>
      <c r="F6" s="156" t="s">
        <v>21</v>
      </c>
      <c r="G6" s="156" t="s">
        <v>19</v>
      </c>
      <c r="H6" s="156" t="s">
        <v>20</v>
      </c>
      <c r="I6" s="156" t="s">
        <v>21</v>
      </c>
      <c r="J6" s="156" t="s">
        <v>19</v>
      </c>
      <c r="K6" s="156" t="s">
        <v>20</v>
      </c>
      <c r="L6" s="156" t="s">
        <v>21</v>
      </c>
      <c r="M6" s="156" t="s">
        <v>19</v>
      </c>
      <c r="N6" s="156" t="s">
        <v>20</v>
      </c>
      <c r="O6" s="156" t="s">
        <v>21</v>
      </c>
      <c r="P6" s="156" t="s">
        <v>19</v>
      </c>
      <c r="Q6" s="156" t="s">
        <v>20</v>
      </c>
      <c r="R6" s="156" t="s">
        <v>21</v>
      </c>
      <c r="S6" s="156" t="s">
        <v>19</v>
      </c>
      <c r="T6" s="156" t="s">
        <v>20</v>
      </c>
      <c r="U6" s="156" t="s">
        <v>21</v>
      </c>
      <c r="V6" s="156" t="s">
        <v>19</v>
      </c>
      <c r="W6" s="156" t="s">
        <v>20</v>
      </c>
      <c r="X6" s="156" t="s">
        <v>21</v>
      </c>
      <c r="Y6" s="156" t="s">
        <v>19</v>
      </c>
      <c r="Z6" s="156" t="s">
        <v>20</v>
      </c>
      <c r="AA6" s="156" t="s">
        <v>21</v>
      </c>
      <c r="AB6" s="156" t="s">
        <v>19</v>
      </c>
      <c r="AC6" s="156" t="s">
        <v>20</v>
      </c>
      <c r="AD6" s="156" t="s">
        <v>21</v>
      </c>
      <c r="AE6" s="156" t="s">
        <v>19</v>
      </c>
      <c r="AF6" s="156" t="s">
        <v>20</v>
      </c>
      <c r="AG6" s="156" t="s">
        <v>21</v>
      </c>
      <c r="AH6" s="156" t="s">
        <v>19</v>
      </c>
      <c r="AI6" s="156" t="s">
        <v>20</v>
      </c>
      <c r="AJ6" s="156" t="s">
        <v>21</v>
      </c>
      <c r="AK6" s="156" t="s">
        <v>19</v>
      </c>
      <c r="AL6" s="156" t="s">
        <v>20</v>
      </c>
      <c r="AM6" s="156" t="s">
        <v>21</v>
      </c>
      <c r="AN6" s="156" t="s">
        <v>19</v>
      </c>
      <c r="AO6" s="156" t="s">
        <v>20</v>
      </c>
      <c r="AP6" s="156" t="s">
        <v>21</v>
      </c>
      <c r="AQ6" s="156" t="s">
        <v>19</v>
      </c>
    </row>
    <row r="7" spans="1:43" s="306" customFormat="1" ht="41.4">
      <c r="A7" s="300">
        <v>1</v>
      </c>
      <c r="B7" s="301" t="s">
        <v>313</v>
      </c>
      <c r="C7" s="302">
        <v>13950</v>
      </c>
      <c r="D7" s="303">
        <v>14050</v>
      </c>
      <c r="E7" s="304">
        <v>0</v>
      </c>
      <c r="F7" s="304">
        <v>0</v>
      </c>
      <c r="G7" s="305">
        <v>0</v>
      </c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4"/>
      <c r="AG7" s="304"/>
      <c r="AH7" s="304"/>
      <c r="AI7" s="304"/>
      <c r="AJ7" s="304"/>
      <c r="AK7" s="304"/>
      <c r="AL7" s="304"/>
      <c r="AM7" s="304"/>
      <c r="AN7" s="304"/>
      <c r="AO7" s="304">
        <v>14050</v>
      </c>
      <c r="AP7" s="304"/>
      <c r="AQ7" s="304"/>
    </row>
    <row r="8" spans="1:43" s="306" customFormat="1" ht="41.4">
      <c r="A8" s="300">
        <v>2</v>
      </c>
      <c r="B8" s="299" t="s">
        <v>314</v>
      </c>
      <c r="C8" s="299">
        <v>1660</v>
      </c>
      <c r="D8" s="303">
        <v>1670</v>
      </c>
      <c r="E8" s="304">
        <v>0</v>
      </c>
      <c r="F8" s="304">
        <v>0</v>
      </c>
      <c r="G8" s="305">
        <v>0</v>
      </c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>
        <v>1670</v>
      </c>
      <c r="AP8" s="304"/>
      <c r="AQ8" s="304"/>
    </row>
    <row r="9" spans="1:43" s="306" customFormat="1" ht="41.4">
      <c r="A9" s="300">
        <v>3</v>
      </c>
      <c r="B9" s="307" t="s">
        <v>315</v>
      </c>
      <c r="C9" s="299">
        <v>310</v>
      </c>
      <c r="D9" s="303">
        <v>310</v>
      </c>
      <c r="E9" s="304">
        <v>0</v>
      </c>
      <c r="F9" s="304">
        <v>0</v>
      </c>
      <c r="G9" s="305">
        <v>0</v>
      </c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4"/>
      <c r="AI9" s="304"/>
      <c r="AJ9" s="304"/>
      <c r="AK9" s="304"/>
      <c r="AL9" s="304"/>
      <c r="AM9" s="304"/>
      <c r="AN9" s="304"/>
      <c r="AO9" s="304">
        <v>310</v>
      </c>
      <c r="AP9" s="304"/>
      <c r="AQ9" s="304"/>
    </row>
    <row r="10" spans="1:43" s="306" customFormat="1" ht="27.6">
      <c r="A10" s="308">
        <v>4</v>
      </c>
      <c r="B10" s="307" t="s">
        <v>316</v>
      </c>
      <c r="C10" s="299">
        <v>35</v>
      </c>
      <c r="D10" s="303">
        <v>35</v>
      </c>
      <c r="E10" s="308">
        <v>0</v>
      </c>
      <c r="F10" s="308">
        <v>0</v>
      </c>
      <c r="G10" s="308">
        <v>0</v>
      </c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09"/>
      <c r="AL10" s="309"/>
      <c r="AM10" s="309"/>
      <c r="AN10" s="309"/>
      <c r="AO10" s="308">
        <v>35</v>
      </c>
      <c r="AP10" s="309"/>
      <c r="AQ10" s="309"/>
    </row>
    <row r="11" spans="1:43" s="306" customFormat="1" ht="27.6">
      <c r="A11" s="308">
        <v>5</v>
      </c>
      <c r="B11" s="307" t="s">
        <v>373</v>
      </c>
      <c r="C11" s="299">
        <v>40</v>
      </c>
      <c r="D11" s="303">
        <v>40.4</v>
      </c>
      <c r="E11" s="308">
        <v>0</v>
      </c>
      <c r="F11" s="308">
        <v>0</v>
      </c>
      <c r="G11" s="308">
        <v>0</v>
      </c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  <c r="T11" s="309"/>
      <c r="U11" s="309"/>
      <c r="V11" s="309"/>
      <c r="W11" s="309"/>
      <c r="X11" s="309"/>
      <c r="Y11" s="309"/>
      <c r="Z11" s="309"/>
      <c r="AA11" s="309"/>
      <c r="AB11" s="309"/>
      <c r="AC11" s="309"/>
      <c r="AD11" s="309"/>
      <c r="AE11" s="309"/>
      <c r="AF11" s="309"/>
      <c r="AG11" s="309"/>
      <c r="AH11" s="309"/>
      <c r="AI11" s="309"/>
      <c r="AJ11" s="309"/>
      <c r="AK11" s="309"/>
      <c r="AL11" s="309"/>
      <c r="AM11" s="309"/>
      <c r="AN11" s="309"/>
      <c r="AO11" s="308">
        <v>40.4</v>
      </c>
      <c r="AP11" s="309"/>
      <c r="AQ11" s="309"/>
    </row>
    <row r="12" spans="1:43" s="306" customFormat="1" ht="55.2">
      <c r="A12" s="308">
        <v>6</v>
      </c>
      <c r="B12" s="477" t="s">
        <v>374</v>
      </c>
      <c r="C12" s="299">
        <v>67</v>
      </c>
      <c r="D12" s="303">
        <v>70</v>
      </c>
      <c r="E12" s="308">
        <v>0</v>
      </c>
      <c r="F12" s="308">
        <v>0</v>
      </c>
      <c r="G12" s="308">
        <v>0</v>
      </c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09"/>
      <c r="U12" s="309"/>
      <c r="V12" s="309"/>
      <c r="W12" s="309"/>
      <c r="X12" s="309"/>
      <c r="Y12" s="309"/>
      <c r="Z12" s="309"/>
      <c r="AA12" s="309"/>
      <c r="AB12" s="309"/>
      <c r="AC12" s="309"/>
      <c r="AD12" s="309"/>
      <c r="AE12" s="309"/>
      <c r="AF12" s="309"/>
      <c r="AG12" s="309"/>
      <c r="AH12" s="309"/>
      <c r="AI12" s="309"/>
      <c r="AJ12" s="309"/>
      <c r="AK12" s="309"/>
      <c r="AL12" s="309"/>
      <c r="AM12" s="309"/>
      <c r="AN12" s="309"/>
      <c r="AO12" s="308">
        <v>70</v>
      </c>
      <c r="AP12" s="309"/>
      <c r="AQ12" s="309"/>
    </row>
    <row r="13" spans="1:43" s="306" customFormat="1" ht="27.6">
      <c r="A13" s="308">
        <v>7</v>
      </c>
      <c r="B13" s="477" t="s">
        <v>317</v>
      </c>
      <c r="C13" s="299">
        <v>95</v>
      </c>
      <c r="D13" s="303">
        <v>95</v>
      </c>
      <c r="E13" s="308">
        <v>0</v>
      </c>
      <c r="F13" s="308">
        <v>0</v>
      </c>
      <c r="G13" s="308">
        <v>0</v>
      </c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9"/>
      <c r="W13" s="309"/>
      <c r="X13" s="309"/>
      <c r="Y13" s="309"/>
      <c r="Z13" s="309"/>
      <c r="AA13" s="309"/>
      <c r="AB13" s="309"/>
      <c r="AC13" s="309"/>
      <c r="AD13" s="309"/>
      <c r="AE13" s="309"/>
      <c r="AF13" s="309"/>
      <c r="AG13" s="309"/>
      <c r="AH13" s="309"/>
      <c r="AI13" s="309"/>
      <c r="AJ13" s="309"/>
      <c r="AK13" s="309"/>
      <c r="AL13" s="309"/>
      <c r="AM13" s="309"/>
      <c r="AN13" s="309"/>
      <c r="AO13" s="308">
        <v>95</v>
      </c>
      <c r="AP13" s="309"/>
      <c r="AQ13" s="309"/>
    </row>
    <row r="14" spans="1:43" s="306" customFormat="1" ht="65.25" customHeight="1">
      <c r="A14" s="300">
        <v>8</v>
      </c>
      <c r="B14" s="299" t="s">
        <v>367</v>
      </c>
      <c r="C14" s="299">
        <v>20</v>
      </c>
      <c r="D14" s="299">
        <v>21</v>
      </c>
      <c r="E14" s="308">
        <v>0</v>
      </c>
      <c r="F14" s="308">
        <v>0</v>
      </c>
      <c r="G14" s="308">
        <v>0</v>
      </c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  <c r="AJ14" s="304"/>
      <c r="AK14" s="304"/>
      <c r="AL14" s="304"/>
      <c r="AM14" s="304"/>
      <c r="AN14" s="304"/>
      <c r="AO14" s="304">
        <v>21</v>
      </c>
      <c r="AP14" s="304"/>
      <c r="AQ14" s="304"/>
    </row>
    <row r="15" spans="1:43" s="306" customFormat="1" ht="56.4" customHeight="1">
      <c r="A15" s="300">
        <v>9</v>
      </c>
      <c r="B15" s="299" t="s">
        <v>375</v>
      </c>
      <c r="C15" s="299">
        <v>28</v>
      </c>
      <c r="D15" s="299">
        <v>28</v>
      </c>
      <c r="E15" s="313">
        <v>0</v>
      </c>
      <c r="F15" s="313">
        <v>0</v>
      </c>
      <c r="G15" s="313">
        <v>0</v>
      </c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  <c r="AK15" s="304"/>
      <c r="AL15" s="304"/>
      <c r="AM15" s="304"/>
      <c r="AN15" s="304"/>
      <c r="AO15" s="304">
        <v>28</v>
      </c>
      <c r="AP15" s="304"/>
      <c r="AQ15" s="304"/>
    </row>
    <row r="16" spans="1:43" s="306" customFormat="1" ht="55.2">
      <c r="A16" s="300">
        <v>10</v>
      </c>
      <c r="B16" s="299" t="s">
        <v>368</v>
      </c>
      <c r="C16" s="299">
        <v>34</v>
      </c>
      <c r="D16" s="299">
        <v>35</v>
      </c>
      <c r="E16" s="308">
        <v>0</v>
      </c>
      <c r="F16" s="308">
        <v>0</v>
      </c>
      <c r="G16" s="308">
        <v>0</v>
      </c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304"/>
      <c r="AI16" s="304"/>
      <c r="AJ16" s="304"/>
      <c r="AK16" s="304"/>
      <c r="AL16" s="304"/>
      <c r="AM16" s="304"/>
      <c r="AN16" s="304"/>
      <c r="AO16" s="304">
        <v>35</v>
      </c>
      <c r="AP16" s="304"/>
      <c r="AQ16" s="304"/>
    </row>
    <row r="17" spans="1:67" s="312" customFormat="1" ht="96.6">
      <c r="A17" s="310">
        <v>11</v>
      </c>
      <c r="B17" s="299" t="s">
        <v>369</v>
      </c>
      <c r="C17" s="299">
        <v>19.5</v>
      </c>
      <c r="D17" s="299">
        <v>20</v>
      </c>
      <c r="E17" s="299">
        <v>0</v>
      </c>
      <c r="F17" s="299">
        <v>0</v>
      </c>
      <c r="G17" s="299">
        <v>0</v>
      </c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>
        <v>20</v>
      </c>
      <c r="AP17" s="299"/>
      <c r="AQ17" s="299"/>
      <c r="AR17" s="311"/>
      <c r="AS17" s="311"/>
    </row>
    <row r="18" spans="1:67" s="312" customFormat="1" ht="27.6">
      <c r="A18" s="310">
        <v>12</v>
      </c>
      <c r="B18" s="299" t="s">
        <v>366</v>
      </c>
      <c r="C18" s="299">
        <v>96</v>
      </c>
      <c r="D18" s="299">
        <v>97</v>
      </c>
      <c r="E18" s="299">
        <v>0</v>
      </c>
      <c r="F18" s="299">
        <v>0</v>
      </c>
      <c r="G18" s="299">
        <v>0</v>
      </c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299"/>
      <c r="V18" s="299"/>
      <c r="W18" s="299"/>
      <c r="X18" s="299"/>
      <c r="Y18" s="299"/>
      <c r="Z18" s="299"/>
      <c r="AA18" s="299"/>
      <c r="AB18" s="299"/>
      <c r="AC18" s="299"/>
      <c r="AD18" s="299"/>
      <c r="AE18" s="299"/>
      <c r="AF18" s="299"/>
      <c r="AG18" s="299"/>
      <c r="AH18" s="299"/>
      <c r="AI18" s="299"/>
      <c r="AJ18" s="299"/>
      <c r="AK18" s="299"/>
      <c r="AL18" s="299"/>
      <c r="AM18" s="299"/>
      <c r="AN18" s="299"/>
      <c r="AO18" s="299">
        <v>100</v>
      </c>
      <c r="AP18" s="299"/>
      <c r="AQ18" s="299"/>
      <c r="AR18" s="311"/>
      <c r="AS18" s="311"/>
    </row>
    <row r="19" spans="1:67" s="312" customFormat="1" ht="27.6">
      <c r="A19" s="310">
        <v>13</v>
      </c>
      <c r="B19" s="299" t="s">
        <v>364</v>
      </c>
      <c r="C19" s="299">
        <v>1</v>
      </c>
      <c r="D19" s="299">
        <v>2</v>
      </c>
      <c r="E19" s="299">
        <v>0</v>
      </c>
      <c r="F19" s="299">
        <v>0</v>
      </c>
      <c r="G19" s="299">
        <v>0</v>
      </c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>
        <v>15</v>
      </c>
      <c r="AP19" s="299"/>
      <c r="AQ19" s="299"/>
      <c r="AR19" s="311"/>
      <c r="AS19" s="311"/>
    </row>
    <row r="20" spans="1:67" s="312" customFormat="1" ht="55.2">
      <c r="A20" s="310">
        <v>14</v>
      </c>
      <c r="B20" s="299" t="s">
        <v>365</v>
      </c>
      <c r="C20" s="299">
        <v>15</v>
      </c>
      <c r="D20" s="299">
        <v>15</v>
      </c>
      <c r="E20" s="299">
        <v>0</v>
      </c>
      <c r="F20" s="299">
        <v>0</v>
      </c>
      <c r="G20" s="299">
        <v>0</v>
      </c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299"/>
      <c r="Z20" s="299"/>
      <c r="AA20" s="299"/>
      <c r="AB20" s="299"/>
      <c r="AC20" s="299"/>
      <c r="AD20" s="299"/>
      <c r="AE20" s="299"/>
      <c r="AF20" s="299"/>
      <c r="AG20" s="299"/>
      <c r="AH20" s="299"/>
      <c r="AI20" s="299"/>
      <c r="AJ20" s="299"/>
      <c r="AK20" s="299"/>
      <c r="AL20" s="299"/>
      <c r="AM20" s="299"/>
      <c r="AN20" s="299"/>
      <c r="AO20" s="299">
        <v>236</v>
      </c>
      <c r="AP20" s="299"/>
      <c r="AQ20" s="299"/>
      <c r="AR20" s="311"/>
      <c r="AS20" s="311"/>
    </row>
    <row r="21" spans="1:67" s="132" customFormat="1">
      <c r="A21" s="297"/>
      <c r="B21" s="298"/>
      <c r="C21" s="296"/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131"/>
      <c r="AS21" s="131"/>
    </row>
    <row r="22" spans="1:67" s="132" customFormat="1">
      <c r="A22" s="297"/>
      <c r="B22" s="298"/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131"/>
      <c r="AS22" s="131"/>
    </row>
    <row r="23" spans="1:67" s="132" customFormat="1">
      <c r="A23" s="297"/>
      <c r="B23" s="298"/>
      <c r="C23" s="296"/>
      <c r="D23" s="296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131"/>
      <c r="AS23" s="131"/>
    </row>
    <row r="24" spans="1:67" s="132" customFormat="1">
      <c r="A24" s="297"/>
      <c r="B24" s="298"/>
      <c r="C24" s="296"/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131"/>
      <c r="AS24" s="131"/>
    </row>
    <row r="25" spans="1:67" s="140" customFormat="1" ht="18">
      <c r="A25" s="454" t="s">
        <v>318</v>
      </c>
      <c r="B25" s="454"/>
      <c r="C25" s="136"/>
      <c r="D25" s="136" t="s">
        <v>343</v>
      </c>
      <c r="E25" s="136"/>
      <c r="F25" s="136"/>
      <c r="G25" s="136"/>
      <c r="H25" s="137"/>
      <c r="I25" s="138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9"/>
      <c r="BA25" s="139"/>
    </row>
    <row r="26" spans="1:67" s="140" customFormat="1" ht="18">
      <c r="A26" s="141"/>
      <c r="B26" s="141"/>
      <c r="C26" s="141"/>
      <c r="D26" s="141"/>
      <c r="E26" s="141"/>
      <c r="F26" s="141"/>
      <c r="G26" s="141"/>
      <c r="H26" s="142"/>
      <c r="I26" s="142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39"/>
      <c r="BA26" s="139"/>
    </row>
    <row r="27" spans="1:67" s="140" customFormat="1" ht="18">
      <c r="A27" s="136" t="s">
        <v>47</v>
      </c>
      <c r="B27" s="141"/>
      <c r="C27" s="136"/>
      <c r="D27" s="136" t="s">
        <v>340</v>
      </c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</row>
    <row r="28" spans="1:67" s="143" customFormat="1" ht="15.6">
      <c r="A28" s="455" t="s">
        <v>370</v>
      </c>
      <c r="B28" s="455"/>
      <c r="C28" s="455"/>
    </row>
    <row r="29" spans="1:67" s="143" customFormat="1" ht="15.6">
      <c r="A29" s="144"/>
      <c r="B29" s="119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6"/>
      <c r="BJ29" s="145"/>
      <c r="BK29" s="145"/>
      <c r="BL29" s="145"/>
      <c r="BM29" s="146"/>
      <c r="BN29" s="146"/>
      <c r="BO29" s="146"/>
    </row>
    <row r="30" spans="1:67" s="135" customFormat="1" ht="13.2">
      <c r="A30" s="140"/>
      <c r="B30" s="154"/>
    </row>
  </sheetData>
  <mergeCells count="22">
    <mergeCell ref="E4:G5"/>
    <mergeCell ref="AF1:AN1"/>
    <mergeCell ref="AC5:AE5"/>
    <mergeCell ref="AF5:AH5"/>
    <mergeCell ref="AI5:AK5"/>
    <mergeCell ref="AL5:AN5"/>
    <mergeCell ref="AO5:AQ5"/>
    <mergeCell ref="A25:B25"/>
    <mergeCell ref="A28:C28"/>
    <mergeCell ref="A2:AO2"/>
    <mergeCell ref="A4:A5"/>
    <mergeCell ref="B4:B5"/>
    <mergeCell ref="C4:C5"/>
    <mergeCell ref="D4:D5"/>
    <mergeCell ref="H4:AQ4"/>
    <mergeCell ref="H5:J5"/>
    <mergeCell ref="K5:M5"/>
    <mergeCell ref="N5:P5"/>
    <mergeCell ref="Q5:S5"/>
    <mergeCell ref="T5:V5"/>
    <mergeCell ref="W5:Y5"/>
    <mergeCell ref="Z5:AB5"/>
  </mergeCells>
  <pageMargins left="0.23622047244094491" right="0.23622047244094491" top="1.1811023622047245" bottom="0.78740157480314965" header="0" footer="0"/>
  <pageSetup paperSize="9" scale="45" fitToHeight="0" orientation="landscape" r:id="rId1"/>
  <headerFooter>
    <oddFooter>&amp;C&amp;"Times New Roman,обычный"&amp;8Страница  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29"/>
  <sheetViews>
    <sheetView view="pageBreakPreview" zoomScaleSheetLayoutView="100" workbookViewId="0">
      <selection activeCell="C6" sqref="C6:C8"/>
    </sheetView>
  </sheetViews>
  <sheetFormatPr defaultRowHeight="18"/>
  <cols>
    <col min="1" max="1" width="4" style="101" customWidth="1"/>
    <col min="2" max="2" width="55.6640625" style="98" customWidth="1"/>
    <col min="3" max="3" width="113.88671875" style="111" customWidth="1"/>
    <col min="4" max="246" width="9.109375" style="98"/>
    <col min="247" max="247" width="4" style="98" customWidth="1"/>
    <col min="248" max="248" width="69" style="98" customWidth="1"/>
    <col min="249" max="249" width="66.5546875" style="98" customWidth="1"/>
    <col min="250" max="502" width="9.109375" style="98"/>
    <col min="503" max="503" width="4" style="98" customWidth="1"/>
    <col min="504" max="504" width="69" style="98" customWidth="1"/>
    <col min="505" max="505" width="66.5546875" style="98" customWidth="1"/>
    <col min="506" max="758" width="9.109375" style="98"/>
    <col min="759" max="759" width="4" style="98" customWidth="1"/>
    <col min="760" max="760" width="69" style="98" customWidth="1"/>
    <col min="761" max="761" width="66.5546875" style="98" customWidth="1"/>
    <col min="762" max="1014" width="9.109375" style="98"/>
    <col min="1015" max="1015" width="4" style="98" customWidth="1"/>
    <col min="1016" max="1016" width="69" style="98" customWidth="1"/>
    <col min="1017" max="1017" width="66.5546875" style="98" customWidth="1"/>
    <col min="1018" max="1270" width="9.109375" style="98"/>
    <col min="1271" max="1271" width="4" style="98" customWidth="1"/>
    <col min="1272" max="1272" width="69" style="98" customWidth="1"/>
    <col min="1273" max="1273" width="66.5546875" style="98" customWidth="1"/>
    <col min="1274" max="1526" width="9.109375" style="98"/>
    <col min="1527" max="1527" width="4" style="98" customWidth="1"/>
    <col min="1528" max="1528" width="69" style="98" customWidth="1"/>
    <col min="1529" max="1529" width="66.5546875" style="98" customWidth="1"/>
    <col min="1530" max="1782" width="9.109375" style="98"/>
    <col min="1783" max="1783" width="4" style="98" customWidth="1"/>
    <col min="1784" max="1784" width="69" style="98" customWidth="1"/>
    <col min="1785" max="1785" width="66.5546875" style="98" customWidth="1"/>
    <col min="1786" max="2038" width="9.109375" style="98"/>
    <col min="2039" max="2039" width="4" style="98" customWidth="1"/>
    <col min="2040" max="2040" width="69" style="98" customWidth="1"/>
    <col min="2041" max="2041" width="66.5546875" style="98" customWidth="1"/>
    <col min="2042" max="2294" width="9.109375" style="98"/>
    <col min="2295" max="2295" width="4" style="98" customWidth="1"/>
    <col min="2296" max="2296" width="69" style="98" customWidth="1"/>
    <col min="2297" max="2297" width="66.5546875" style="98" customWidth="1"/>
    <col min="2298" max="2550" width="9.109375" style="98"/>
    <col min="2551" max="2551" width="4" style="98" customWidth="1"/>
    <col min="2552" max="2552" width="69" style="98" customWidth="1"/>
    <col min="2553" max="2553" width="66.5546875" style="98" customWidth="1"/>
    <col min="2554" max="2806" width="9.109375" style="98"/>
    <col min="2807" max="2807" width="4" style="98" customWidth="1"/>
    <col min="2808" max="2808" width="69" style="98" customWidth="1"/>
    <col min="2809" max="2809" width="66.5546875" style="98" customWidth="1"/>
    <col min="2810" max="3062" width="9.109375" style="98"/>
    <col min="3063" max="3063" width="4" style="98" customWidth="1"/>
    <col min="3064" max="3064" width="69" style="98" customWidth="1"/>
    <col min="3065" max="3065" width="66.5546875" style="98" customWidth="1"/>
    <col min="3066" max="3318" width="9.109375" style="98"/>
    <col min="3319" max="3319" width="4" style="98" customWidth="1"/>
    <col min="3320" max="3320" width="69" style="98" customWidth="1"/>
    <col min="3321" max="3321" width="66.5546875" style="98" customWidth="1"/>
    <col min="3322" max="3574" width="9.109375" style="98"/>
    <col min="3575" max="3575" width="4" style="98" customWidth="1"/>
    <col min="3576" max="3576" width="69" style="98" customWidth="1"/>
    <col min="3577" max="3577" width="66.5546875" style="98" customWidth="1"/>
    <col min="3578" max="3830" width="9.109375" style="98"/>
    <col min="3831" max="3831" width="4" style="98" customWidth="1"/>
    <col min="3832" max="3832" width="69" style="98" customWidth="1"/>
    <col min="3833" max="3833" width="66.5546875" style="98" customWidth="1"/>
    <col min="3834" max="4086" width="9.109375" style="98"/>
    <col min="4087" max="4087" width="4" style="98" customWidth="1"/>
    <col min="4088" max="4088" width="69" style="98" customWidth="1"/>
    <col min="4089" max="4089" width="66.5546875" style="98" customWidth="1"/>
    <col min="4090" max="4342" width="9.109375" style="98"/>
    <col min="4343" max="4343" width="4" style="98" customWidth="1"/>
    <col min="4344" max="4344" width="69" style="98" customWidth="1"/>
    <col min="4345" max="4345" width="66.5546875" style="98" customWidth="1"/>
    <col min="4346" max="4598" width="9.109375" style="98"/>
    <col min="4599" max="4599" width="4" style="98" customWidth="1"/>
    <col min="4600" max="4600" width="69" style="98" customWidth="1"/>
    <col min="4601" max="4601" width="66.5546875" style="98" customWidth="1"/>
    <col min="4602" max="4854" width="9.109375" style="98"/>
    <col min="4855" max="4855" width="4" style="98" customWidth="1"/>
    <col min="4856" max="4856" width="69" style="98" customWidth="1"/>
    <col min="4857" max="4857" width="66.5546875" style="98" customWidth="1"/>
    <col min="4858" max="5110" width="9.109375" style="98"/>
    <col min="5111" max="5111" width="4" style="98" customWidth="1"/>
    <col min="5112" max="5112" width="69" style="98" customWidth="1"/>
    <col min="5113" max="5113" width="66.5546875" style="98" customWidth="1"/>
    <col min="5114" max="5366" width="9.109375" style="98"/>
    <col min="5367" max="5367" width="4" style="98" customWidth="1"/>
    <col min="5368" max="5368" width="69" style="98" customWidth="1"/>
    <col min="5369" max="5369" width="66.5546875" style="98" customWidth="1"/>
    <col min="5370" max="5622" width="9.109375" style="98"/>
    <col min="5623" max="5623" width="4" style="98" customWidth="1"/>
    <col min="5624" max="5624" width="69" style="98" customWidth="1"/>
    <col min="5625" max="5625" width="66.5546875" style="98" customWidth="1"/>
    <col min="5626" max="5878" width="9.109375" style="98"/>
    <col min="5879" max="5879" width="4" style="98" customWidth="1"/>
    <col min="5880" max="5880" width="69" style="98" customWidth="1"/>
    <col min="5881" max="5881" width="66.5546875" style="98" customWidth="1"/>
    <col min="5882" max="6134" width="9.109375" style="98"/>
    <col min="6135" max="6135" width="4" style="98" customWidth="1"/>
    <col min="6136" max="6136" width="69" style="98" customWidth="1"/>
    <col min="6137" max="6137" width="66.5546875" style="98" customWidth="1"/>
    <col min="6138" max="6390" width="9.109375" style="98"/>
    <col min="6391" max="6391" width="4" style="98" customWidth="1"/>
    <col min="6392" max="6392" width="69" style="98" customWidth="1"/>
    <col min="6393" max="6393" width="66.5546875" style="98" customWidth="1"/>
    <col min="6394" max="6646" width="9.109375" style="98"/>
    <col min="6647" max="6647" width="4" style="98" customWidth="1"/>
    <col min="6648" max="6648" width="69" style="98" customWidth="1"/>
    <col min="6649" max="6649" width="66.5546875" style="98" customWidth="1"/>
    <col min="6650" max="6902" width="9.109375" style="98"/>
    <col min="6903" max="6903" width="4" style="98" customWidth="1"/>
    <col min="6904" max="6904" width="69" style="98" customWidth="1"/>
    <col min="6905" max="6905" width="66.5546875" style="98" customWidth="1"/>
    <col min="6906" max="7158" width="9.109375" style="98"/>
    <col min="7159" max="7159" width="4" style="98" customWidth="1"/>
    <col min="7160" max="7160" width="69" style="98" customWidth="1"/>
    <col min="7161" max="7161" width="66.5546875" style="98" customWidth="1"/>
    <col min="7162" max="7414" width="9.109375" style="98"/>
    <col min="7415" max="7415" width="4" style="98" customWidth="1"/>
    <col min="7416" max="7416" width="69" style="98" customWidth="1"/>
    <col min="7417" max="7417" width="66.5546875" style="98" customWidth="1"/>
    <col min="7418" max="7670" width="9.109375" style="98"/>
    <col min="7671" max="7671" width="4" style="98" customWidth="1"/>
    <col min="7672" max="7672" width="69" style="98" customWidth="1"/>
    <col min="7673" max="7673" width="66.5546875" style="98" customWidth="1"/>
    <col min="7674" max="7926" width="9.109375" style="98"/>
    <col min="7927" max="7927" width="4" style="98" customWidth="1"/>
    <col min="7928" max="7928" width="69" style="98" customWidth="1"/>
    <col min="7929" max="7929" width="66.5546875" style="98" customWidth="1"/>
    <col min="7930" max="8182" width="9.109375" style="98"/>
    <col min="8183" max="8183" width="4" style="98" customWidth="1"/>
    <col min="8184" max="8184" width="69" style="98" customWidth="1"/>
    <col min="8185" max="8185" width="66.5546875" style="98" customWidth="1"/>
    <col min="8186" max="8438" width="9.109375" style="98"/>
    <col min="8439" max="8439" width="4" style="98" customWidth="1"/>
    <col min="8440" max="8440" width="69" style="98" customWidth="1"/>
    <col min="8441" max="8441" width="66.5546875" style="98" customWidth="1"/>
    <col min="8442" max="8694" width="9.109375" style="98"/>
    <col min="8695" max="8695" width="4" style="98" customWidth="1"/>
    <col min="8696" max="8696" width="69" style="98" customWidth="1"/>
    <col min="8697" max="8697" width="66.5546875" style="98" customWidth="1"/>
    <col min="8698" max="8950" width="9.109375" style="98"/>
    <col min="8951" max="8951" width="4" style="98" customWidth="1"/>
    <col min="8952" max="8952" width="69" style="98" customWidth="1"/>
    <col min="8953" max="8953" width="66.5546875" style="98" customWidth="1"/>
    <col min="8954" max="9206" width="9.109375" style="98"/>
    <col min="9207" max="9207" width="4" style="98" customWidth="1"/>
    <col min="9208" max="9208" width="69" style="98" customWidth="1"/>
    <col min="9209" max="9209" width="66.5546875" style="98" customWidth="1"/>
    <col min="9210" max="9462" width="9.109375" style="98"/>
    <col min="9463" max="9463" width="4" style="98" customWidth="1"/>
    <col min="9464" max="9464" width="69" style="98" customWidth="1"/>
    <col min="9465" max="9465" width="66.5546875" style="98" customWidth="1"/>
    <col min="9466" max="9718" width="9.109375" style="98"/>
    <col min="9719" max="9719" width="4" style="98" customWidth="1"/>
    <col min="9720" max="9720" width="69" style="98" customWidth="1"/>
    <col min="9721" max="9721" width="66.5546875" style="98" customWidth="1"/>
    <col min="9722" max="9974" width="9.109375" style="98"/>
    <col min="9975" max="9975" width="4" style="98" customWidth="1"/>
    <col min="9976" max="9976" width="69" style="98" customWidth="1"/>
    <col min="9977" max="9977" width="66.5546875" style="98" customWidth="1"/>
    <col min="9978" max="10230" width="9.109375" style="98"/>
    <col min="10231" max="10231" width="4" style="98" customWidth="1"/>
    <col min="10232" max="10232" width="69" style="98" customWidth="1"/>
    <col min="10233" max="10233" width="66.5546875" style="98" customWidth="1"/>
    <col min="10234" max="10486" width="9.109375" style="98"/>
    <col min="10487" max="10487" width="4" style="98" customWidth="1"/>
    <col min="10488" max="10488" width="69" style="98" customWidth="1"/>
    <col min="10489" max="10489" width="66.5546875" style="98" customWidth="1"/>
    <col min="10490" max="10742" width="9.109375" style="98"/>
    <col min="10743" max="10743" width="4" style="98" customWidth="1"/>
    <col min="10744" max="10744" width="69" style="98" customWidth="1"/>
    <col min="10745" max="10745" width="66.5546875" style="98" customWidth="1"/>
    <col min="10746" max="10998" width="9.109375" style="98"/>
    <col min="10999" max="10999" width="4" style="98" customWidth="1"/>
    <col min="11000" max="11000" width="69" style="98" customWidth="1"/>
    <col min="11001" max="11001" width="66.5546875" style="98" customWidth="1"/>
    <col min="11002" max="11254" width="9.109375" style="98"/>
    <col min="11255" max="11255" width="4" style="98" customWidth="1"/>
    <col min="11256" max="11256" width="69" style="98" customWidth="1"/>
    <col min="11257" max="11257" width="66.5546875" style="98" customWidth="1"/>
    <col min="11258" max="11510" width="9.109375" style="98"/>
    <col min="11511" max="11511" width="4" style="98" customWidth="1"/>
    <col min="11512" max="11512" width="69" style="98" customWidth="1"/>
    <col min="11513" max="11513" width="66.5546875" style="98" customWidth="1"/>
    <col min="11514" max="11766" width="9.109375" style="98"/>
    <col min="11767" max="11767" width="4" style="98" customWidth="1"/>
    <col min="11768" max="11768" width="69" style="98" customWidth="1"/>
    <col min="11769" max="11769" width="66.5546875" style="98" customWidth="1"/>
    <col min="11770" max="12022" width="9.109375" style="98"/>
    <col min="12023" max="12023" width="4" style="98" customWidth="1"/>
    <col min="12024" max="12024" width="69" style="98" customWidth="1"/>
    <col min="12025" max="12025" width="66.5546875" style="98" customWidth="1"/>
    <col min="12026" max="12278" width="9.109375" style="98"/>
    <col min="12279" max="12279" width="4" style="98" customWidth="1"/>
    <col min="12280" max="12280" width="69" style="98" customWidth="1"/>
    <col min="12281" max="12281" width="66.5546875" style="98" customWidth="1"/>
    <col min="12282" max="12534" width="9.109375" style="98"/>
    <col min="12535" max="12535" width="4" style="98" customWidth="1"/>
    <col min="12536" max="12536" width="69" style="98" customWidth="1"/>
    <col min="12537" max="12537" width="66.5546875" style="98" customWidth="1"/>
    <col min="12538" max="12790" width="9.109375" style="98"/>
    <col min="12791" max="12791" width="4" style="98" customWidth="1"/>
    <col min="12792" max="12792" width="69" style="98" customWidth="1"/>
    <col min="12793" max="12793" width="66.5546875" style="98" customWidth="1"/>
    <col min="12794" max="13046" width="9.109375" style="98"/>
    <col min="13047" max="13047" width="4" style="98" customWidth="1"/>
    <col min="13048" max="13048" width="69" style="98" customWidth="1"/>
    <col min="13049" max="13049" width="66.5546875" style="98" customWidth="1"/>
    <col min="13050" max="13302" width="9.109375" style="98"/>
    <col min="13303" max="13303" width="4" style="98" customWidth="1"/>
    <col min="13304" max="13304" width="69" style="98" customWidth="1"/>
    <col min="13305" max="13305" width="66.5546875" style="98" customWidth="1"/>
    <col min="13306" max="13558" width="9.109375" style="98"/>
    <col min="13559" max="13559" width="4" style="98" customWidth="1"/>
    <col min="13560" max="13560" width="69" style="98" customWidth="1"/>
    <col min="13561" max="13561" width="66.5546875" style="98" customWidth="1"/>
    <col min="13562" max="13814" width="9.109375" style="98"/>
    <col min="13815" max="13815" width="4" style="98" customWidth="1"/>
    <col min="13816" max="13816" width="69" style="98" customWidth="1"/>
    <col min="13817" max="13817" width="66.5546875" style="98" customWidth="1"/>
    <col min="13818" max="14070" width="9.109375" style="98"/>
    <col min="14071" max="14071" width="4" style="98" customWidth="1"/>
    <col min="14072" max="14072" width="69" style="98" customWidth="1"/>
    <col min="14073" max="14073" width="66.5546875" style="98" customWidth="1"/>
    <col min="14074" max="14326" width="9.109375" style="98"/>
    <col min="14327" max="14327" width="4" style="98" customWidth="1"/>
    <col min="14328" max="14328" width="69" style="98" customWidth="1"/>
    <col min="14329" max="14329" width="66.5546875" style="98" customWidth="1"/>
    <col min="14330" max="14582" width="9.109375" style="98"/>
    <col min="14583" max="14583" width="4" style="98" customWidth="1"/>
    <col min="14584" max="14584" width="69" style="98" customWidth="1"/>
    <col min="14585" max="14585" width="66.5546875" style="98" customWidth="1"/>
    <col min="14586" max="14838" width="9.109375" style="98"/>
    <col min="14839" max="14839" width="4" style="98" customWidth="1"/>
    <col min="14840" max="14840" width="69" style="98" customWidth="1"/>
    <col min="14841" max="14841" width="66.5546875" style="98" customWidth="1"/>
    <col min="14842" max="15094" width="9.109375" style="98"/>
    <col min="15095" max="15095" width="4" style="98" customWidth="1"/>
    <col min="15096" max="15096" width="69" style="98" customWidth="1"/>
    <col min="15097" max="15097" width="66.5546875" style="98" customWidth="1"/>
    <col min="15098" max="15350" width="9.109375" style="98"/>
    <col min="15351" max="15351" width="4" style="98" customWidth="1"/>
    <col min="15352" max="15352" width="69" style="98" customWidth="1"/>
    <col min="15353" max="15353" width="66.5546875" style="98" customWidth="1"/>
    <col min="15354" max="15606" width="9.109375" style="98"/>
    <col min="15607" max="15607" width="4" style="98" customWidth="1"/>
    <col min="15608" max="15608" width="69" style="98" customWidth="1"/>
    <col min="15609" max="15609" width="66.5546875" style="98" customWidth="1"/>
    <col min="15610" max="15862" width="9.109375" style="98"/>
    <col min="15863" max="15863" width="4" style="98" customWidth="1"/>
    <col min="15864" max="15864" width="69" style="98" customWidth="1"/>
    <col min="15865" max="15865" width="66.5546875" style="98" customWidth="1"/>
    <col min="15866" max="16118" width="9.109375" style="98"/>
    <col min="16119" max="16119" width="4" style="98" customWidth="1"/>
    <col min="16120" max="16120" width="69" style="98" customWidth="1"/>
    <col min="16121" max="16121" width="66.5546875" style="98" customWidth="1"/>
    <col min="16122" max="16384" width="9.109375" style="98"/>
  </cols>
  <sheetData>
    <row r="1" spans="1:3">
      <c r="C1" s="102" t="s">
        <v>282</v>
      </c>
    </row>
    <row r="2" spans="1:3" ht="19.5" customHeight="1">
      <c r="C2" s="102"/>
    </row>
    <row r="3" spans="1:3" ht="18.75" customHeight="1">
      <c r="B3" s="460" t="s">
        <v>284</v>
      </c>
      <c r="C3" s="460"/>
    </row>
    <row r="4" spans="1:3" ht="27" customHeight="1">
      <c r="A4" s="103"/>
      <c r="B4" s="473" t="s">
        <v>353</v>
      </c>
      <c r="C4" s="473"/>
    </row>
    <row r="5" spans="1:3" ht="27" customHeight="1">
      <c r="A5" s="104"/>
      <c r="B5" s="474" t="s">
        <v>283</v>
      </c>
      <c r="C5" s="474"/>
    </row>
    <row r="6" spans="1:3" ht="24" customHeight="1">
      <c r="A6" s="462" t="s">
        <v>262</v>
      </c>
      <c r="B6" s="467" t="s">
        <v>277</v>
      </c>
      <c r="C6" s="475" t="s">
        <v>372</v>
      </c>
    </row>
    <row r="7" spans="1:3" ht="20.25" customHeight="1">
      <c r="A7" s="470"/>
      <c r="B7" s="468"/>
      <c r="C7" s="467"/>
    </row>
    <row r="8" spans="1:3" ht="18.75" customHeight="1">
      <c r="A8" s="471"/>
      <c r="B8" s="469"/>
      <c r="C8" s="476"/>
    </row>
    <row r="9" spans="1:3">
      <c r="A9" s="116" t="s">
        <v>263</v>
      </c>
      <c r="B9" s="113" t="s">
        <v>264</v>
      </c>
      <c r="C9" s="115"/>
    </row>
    <row r="10" spans="1:3">
      <c r="A10" s="116" t="s">
        <v>6</v>
      </c>
      <c r="B10" s="113" t="s">
        <v>265</v>
      </c>
      <c r="C10" s="106"/>
    </row>
    <row r="11" spans="1:3" ht="24.75" customHeight="1">
      <c r="A11" s="116" t="s">
        <v>7</v>
      </c>
      <c r="B11" s="113" t="s">
        <v>266</v>
      </c>
      <c r="C11" s="105"/>
    </row>
    <row r="12" spans="1:3" ht="46.8">
      <c r="A12" s="116" t="s">
        <v>8</v>
      </c>
      <c r="B12" s="118" t="s">
        <v>267</v>
      </c>
      <c r="C12" s="105"/>
    </row>
    <row r="13" spans="1:3" ht="31.2">
      <c r="A13" s="117" t="s">
        <v>14</v>
      </c>
      <c r="B13" s="114" t="s">
        <v>288</v>
      </c>
      <c r="C13" s="184"/>
    </row>
    <row r="14" spans="1:3" ht="46.8">
      <c r="A14" s="116" t="s">
        <v>268</v>
      </c>
      <c r="B14" s="115" t="s">
        <v>269</v>
      </c>
      <c r="C14" s="105"/>
    </row>
    <row r="15" spans="1:3" ht="47.25" customHeight="1">
      <c r="A15" s="461" t="s">
        <v>270</v>
      </c>
      <c r="B15" s="464" t="s">
        <v>278</v>
      </c>
      <c r="C15" s="115"/>
    </row>
    <row r="16" spans="1:3">
      <c r="A16" s="462"/>
      <c r="B16" s="465"/>
      <c r="C16" s="115"/>
    </row>
    <row r="17" spans="1:54">
      <c r="A17" s="462"/>
      <c r="B17" s="465"/>
      <c r="C17" s="105"/>
    </row>
    <row r="18" spans="1:54">
      <c r="A18" s="462"/>
      <c r="B18" s="466"/>
      <c r="C18" s="107"/>
    </row>
    <row r="19" spans="1:54">
      <c r="A19" s="463"/>
      <c r="B19" s="115" t="s">
        <v>271</v>
      </c>
      <c r="C19" s="115" t="s">
        <v>371</v>
      </c>
    </row>
    <row r="20" spans="1:54">
      <c r="A20" s="108"/>
      <c r="B20" s="109"/>
      <c r="C20" s="110"/>
    </row>
    <row r="21" spans="1:54">
      <c r="A21" s="108"/>
      <c r="B21" s="109"/>
      <c r="C21" s="110"/>
    </row>
    <row r="22" spans="1:54" s="128" customFormat="1" ht="17.25" customHeight="1">
      <c r="A22" s="472" t="s">
        <v>318</v>
      </c>
      <c r="B22" s="472"/>
      <c r="C22" s="124" t="s">
        <v>343</v>
      </c>
      <c r="E22" s="124"/>
      <c r="F22" s="124"/>
      <c r="G22" s="124"/>
      <c r="H22" s="125"/>
      <c r="I22" s="126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7"/>
      <c r="BA22" s="127"/>
    </row>
    <row r="23" spans="1:54" s="128" customFormat="1" ht="17.25" customHeight="1">
      <c r="A23" s="129"/>
      <c r="B23" s="129"/>
      <c r="C23" s="129"/>
      <c r="E23" s="129"/>
      <c r="F23" s="129"/>
      <c r="G23" s="129"/>
      <c r="H23" s="130"/>
      <c r="I23" s="130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7"/>
      <c r="BA23" s="127"/>
    </row>
    <row r="24" spans="1:54" s="128" customFormat="1" ht="17.25" customHeight="1">
      <c r="A24" s="124" t="s">
        <v>47</v>
      </c>
      <c r="B24" s="124"/>
      <c r="C24" s="124" t="s">
        <v>340</v>
      </c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6"/>
      <c r="BA24" s="96"/>
      <c r="BB24" s="96"/>
    </row>
    <row r="25" spans="1:54" ht="17.25" customHeight="1">
      <c r="A25" s="394" t="s">
        <v>370</v>
      </c>
      <c r="B25" s="394"/>
      <c r="C25" s="394"/>
    </row>
    <row r="26" spans="1:54">
      <c r="A26" s="97"/>
    </row>
    <row r="27" spans="1:54">
      <c r="A27" s="97"/>
    </row>
    <row r="28" spans="1:54">
      <c r="A28" s="99"/>
    </row>
    <row r="29" spans="1:54">
      <c r="A29" s="112"/>
    </row>
  </sheetData>
  <mergeCells count="10">
    <mergeCell ref="A25:C25"/>
    <mergeCell ref="B3:C3"/>
    <mergeCell ref="A15:A19"/>
    <mergeCell ref="B15:B18"/>
    <mergeCell ref="B6:B8"/>
    <mergeCell ref="A6:A8"/>
    <mergeCell ref="A22:B22"/>
    <mergeCell ref="B4:C4"/>
    <mergeCell ref="B5:C5"/>
    <mergeCell ref="C6:C8"/>
  </mergeCells>
  <pageMargins left="0.25" right="0.39370078740157483" top="0.39370078740157483" bottom="0.39370078740157483" header="0" footer="0.31496062992125984"/>
  <pageSetup paperSize="9" scale="81" orientation="landscape" r:id="rId1"/>
  <headerFooter>
    <oddFooter>&amp;C&amp;"Times New Roman,обычный"&amp;8Страница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свод по подпрограммам</vt:lpstr>
      <vt:lpstr>оценка эффективности</vt:lpstr>
      <vt:lpstr>Выполнение работ</vt:lpstr>
      <vt:lpstr>титульный</vt:lpstr>
      <vt:lpstr>Финансирование таб.3</vt:lpstr>
      <vt:lpstr>Показатели таб.4</vt:lpstr>
      <vt:lpstr>пояснения таб. 5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'пояснения таб. 5'!Область_печати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2018-02-16T10:31:15Z</cp:lastPrinted>
  <dcterms:created xsi:type="dcterms:W3CDTF">2011-05-17T05:04:33Z</dcterms:created>
  <dcterms:modified xsi:type="dcterms:W3CDTF">2018-03-16T05:12:47Z</dcterms:modified>
</cp:coreProperties>
</file>